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gda\OneDrive\Pulpit\"/>
    </mc:Choice>
  </mc:AlternateContent>
  <bookViews>
    <workbookView xWindow="0" yWindow="0" windowWidth="22632" windowHeight="6324" firstSheet="1" activeTab="2"/>
  </bookViews>
  <sheets>
    <sheet name="Zgodnoś z LSR" sheetId="5" state="hidden" r:id="rId1"/>
    <sheet name="Konkursy" sheetId="1" r:id="rId2"/>
    <sheet name="Operacje własne" sheetId="3" r:id="rId3"/>
    <sheet name="Granty" sheetId="4" state="hidden" r:id="rId4"/>
  </sheets>
  <definedNames>
    <definedName name="_xlnm._FilterDatabase" localSheetId="3" hidden="1">Granty!$A$2:$M$65</definedName>
    <definedName name="_xlnm._FilterDatabase" localSheetId="1" hidden="1">Konkursy!$A$2:$R$82</definedName>
    <definedName name="_xlnm._FilterDatabase" localSheetId="2" hidden="1">'Operacje własne'!$A$2:$O$23</definedName>
    <definedName name="_xlnm.Print_Area" localSheetId="3">Granty!$A$1:$I$70</definedName>
    <definedName name="_xlnm.Print_Area" localSheetId="1">Konkursy!$A$1:$H$99</definedName>
    <definedName name="_xlnm.Print_Area" localSheetId="2">'Operacje własne'!$A$1:$H$30</definedName>
    <definedName name="_xlnm.Print_Titles" localSheetId="3">Granty!$2:$2</definedName>
    <definedName name="_xlnm.Print_Titles" localSheetId="1">Konkursy!$1:$2</definedName>
    <definedName name="_xlnm.Print_Titles" localSheetId="2">'Operacje własne'!$1:$2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9" i="1" l="1"/>
  <c r="A79" i="1"/>
  <c r="M67" i="4" l="1"/>
  <c r="B21" i="4"/>
  <c r="M20" i="4"/>
  <c r="O3" i="1" l="1"/>
  <c r="B48" i="1"/>
  <c r="A48" i="1"/>
  <c r="E71" i="4"/>
  <c r="D71" i="4" s="1"/>
  <c r="E70" i="4"/>
  <c r="D70" i="4" s="1"/>
  <c r="E69" i="4"/>
  <c r="D69" i="4" s="1"/>
  <c r="E29" i="3"/>
  <c r="E27" i="3"/>
  <c r="E28" i="3"/>
  <c r="D28" i="3" l="1"/>
  <c r="D29" i="3"/>
  <c r="O22" i="3"/>
  <c r="O19" i="3"/>
  <c r="O17" i="3"/>
  <c r="O14" i="3"/>
  <c r="O12" i="3"/>
  <c r="O8" i="3"/>
  <c r="O5" i="3"/>
  <c r="O3" i="3"/>
  <c r="O25" i="3" s="1"/>
  <c r="O74" i="1"/>
  <c r="O71" i="1"/>
  <c r="O68" i="1"/>
  <c r="O64" i="1"/>
  <c r="O61" i="1"/>
  <c r="O58" i="1"/>
  <c r="O54" i="1"/>
  <c r="O51" i="1"/>
  <c r="O47" i="1"/>
  <c r="O45" i="1"/>
  <c r="O43" i="1"/>
  <c r="O41" i="1"/>
  <c r="O38" i="1"/>
  <c r="O36" i="1"/>
  <c r="O33" i="1"/>
  <c r="O29" i="1"/>
  <c r="O25" i="1"/>
  <c r="O23" i="1"/>
  <c r="O21" i="1"/>
  <c r="O18" i="1"/>
  <c r="O14" i="1"/>
  <c r="O11" i="1"/>
  <c r="O7" i="1"/>
  <c r="O5" i="1"/>
  <c r="M51" i="4"/>
  <c r="M47" i="4"/>
  <c r="M44" i="4"/>
  <c r="M41" i="4"/>
  <c r="M38" i="4"/>
  <c r="M35" i="4"/>
  <c r="M32" i="4"/>
  <c r="M29" i="4"/>
  <c r="M26" i="4"/>
  <c r="M22" i="4"/>
  <c r="M18" i="4"/>
  <c r="M14" i="4"/>
  <c r="M11" i="4"/>
  <c r="M7" i="4"/>
  <c r="M5" i="4"/>
  <c r="M3" i="4"/>
  <c r="A53" i="4"/>
  <c r="A52" i="4"/>
  <c r="A50" i="4"/>
  <c r="A49" i="4"/>
  <c r="A48" i="4"/>
  <c r="A46" i="4"/>
  <c r="A45" i="4"/>
  <c r="A43" i="4"/>
  <c r="A42" i="4"/>
  <c r="A40" i="4"/>
  <c r="A39" i="4"/>
  <c r="A37" i="4"/>
  <c r="A36" i="4"/>
  <c r="A34" i="4"/>
  <c r="A33" i="4"/>
  <c r="A31" i="4"/>
  <c r="A30" i="4"/>
  <c r="A28" i="4"/>
  <c r="A27" i="4"/>
  <c r="A25" i="4"/>
  <c r="A24" i="4"/>
  <c r="A23" i="4"/>
  <c r="A19" i="4"/>
  <c r="A17" i="4"/>
  <c r="A16" i="4"/>
  <c r="A15" i="4"/>
  <c r="A13" i="4"/>
  <c r="A12" i="4"/>
  <c r="A10" i="4"/>
  <c r="A9" i="4"/>
  <c r="A8" i="4"/>
  <c r="A6" i="4"/>
  <c r="A4" i="4"/>
  <c r="B27" i="4"/>
  <c r="B28" i="4" s="1"/>
  <c r="B25" i="4"/>
  <c r="B24" i="4"/>
  <c r="B23" i="4"/>
  <c r="B36" i="4"/>
  <c r="B37" i="4" s="1"/>
  <c r="B52" i="4"/>
  <c r="B53" i="4" s="1"/>
  <c r="B48" i="4"/>
  <c r="B49" i="4" s="1"/>
  <c r="B50" i="4" s="1"/>
  <c r="B45" i="4"/>
  <c r="B46" i="4" s="1"/>
  <c r="B43" i="4"/>
  <c r="B42" i="4"/>
  <c r="B40" i="4"/>
  <c r="B39" i="4"/>
  <c r="B34" i="4"/>
  <c r="B33" i="4"/>
  <c r="B31" i="4"/>
  <c r="B30" i="4"/>
  <c r="D94" i="1" l="1"/>
  <c r="C94" i="1" s="1"/>
  <c r="O84" i="1"/>
  <c r="D92" i="1"/>
  <c r="C92" i="1" s="1"/>
  <c r="D93" i="1"/>
  <c r="C93" i="1" s="1"/>
  <c r="D27" i="3"/>
  <c r="B19" i="4"/>
  <c r="B17" i="4"/>
  <c r="B16" i="4"/>
  <c r="B15" i="4"/>
  <c r="B12" i="4"/>
  <c r="B13" i="4" s="1"/>
  <c r="B8" i="4"/>
  <c r="B9" i="4" s="1"/>
  <c r="B10" i="4" s="1"/>
  <c r="B6" i="4"/>
  <c r="B4" i="4"/>
  <c r="D91" i="1" l="1"/>
  <c r="K99" i="1" s="1"/>
  <c r="D89" i="1"/>
  <c r="I97" i="1" s="1"/>
  <c r="D90" i="1"/>
  <c r="C90" i="1" s="1"/>
  <c r="D88" i="1"/>
  <c r="I96" i="1" s="1"/>
  <c r="I101" i="1"/>
  <c r="K100" i="1"/>
  <c r="I99" i="1"/>
  <c r="I100" i="1"/>
  <c r="J102" i="1"/>
  <c r="K102" i="1"/>
  <c r="K101" i="1"/>
  <c r="J100" i="1"/>
  <c r="I102" i="1"/>
  <c r="J101" i="1"/>
  <c r="B69" i="1"/>
  <c r="B70" i="1" s="1"/>
  <c r="A69" i="1"/>
  <c r="A70" i="1" s="1"/>
  <c r="I98" i="1" l="1"/>
  <c r="C89" i="1"/>
  <c r="K97" i="1"/>
  <c r="C91" i="1"/>
  <c r="J99" i="1"/>
  <c r="L99" i="1" s="1"/>
  <c r="K98" i="1"/>
  <c r="J98" i="1"/>
  <c r="J97" i="1"/>
  <c r="L102" i="1"/>
  <c r="L100" i="1"/>
  <c r="L101" i="1"/>
  <c r="C88" i="1"/>
  <c r="K96" i="1"/>
  <c r="J96" i="1"/>
  <c r="B23" i="3"/>
  <c r="B21" i="3"/>
  <c r="B20" i="3"/>
  <c r="B18" i="3"/>
  <c r="B16" i="3"/>
  <c r="B15" i="3"/>
  <c r="B13" i="3"/>
  <c r="B11" i="3"/>
  <c r="B10" i="3"/>
  <c r="B9" i="3"/>
  <c r="B7" i="3"/>
  <c r="B6" i="3"/>
  <c r="B4" i="3"/>
  <c r="L97" i="1" l="1"/>
  <c r="L98" i="1"/>
  <c r="L96" i="1"/>
  <c r="A4" i="3"/>
  <c r="A9" i="3"/>
  <c r="A10" i="3" s="1"/>
  <c r="A11" i="3" s="1"/>
  <c r="A21" i="3"/>
  <c r="A18" i="3"/>
  <c r="A15" i="3"/>
  <c r="A16" i="3" s="1"/>
  <c r="A13" i="3"/>
  <c r="B81" i="1" l="1"/>
  <c r="B82" i="1" s="1"/>
  <c r="A81" i="1"/>
  <c r="A82" i="1" s="1"/>
  <c r="B75" i="1"/>
  <c r="B76" i="1" s="1"/>
  <c r="B77" i="1" s="1"/>
  <c r="A75" i="1"/>
  <c r="A76" i="1" s="1"/>
  <c r="A77" i="1" s="1"/>
  <c r="B72" i="1"/>
  <c r="B73" i="1" s="1"/>
  <c r="A72" i="1"/>
  <c r="A73" i="1" s="1"/>
  <c r="B65" i="1"/>
  <c r="B66" i="1" s="1"/>
  <c r="B67" i="1" s="1"/>
  <c r="A65" i="1"/>
  <c r="A66" i="1" s="1"/>
  <c r="A67" i="1" s="1"/>
  <c r="B62" i="1"/>
  <c r="B63" i="1" s="1"/>
  <c r="A62" i="1"/>
  <c r="A63" i="1" s="1"/>
  <c r="B59" i="1"/>
  <c r="B60" i="1" s="1"/>
  <c r="A59" i="1"/>
  <c r="A60" i="1" s="1"/>
  <c r="B55" i="1"/>
  <c r="B56" i="1" s="1"/>
  <c r="B57" i="1" s="1"/>
  <c r="A55" i="1"/>
  <c r="A56" i="1" s="1"/>
  <c r="A57" i="1" s="1"/>
  <c r="B52" i="1"/>
  <c r="B53" i="1" s="1"/>
  <c r="A52" i="1"/>
  <c r="A53" i="1" s="1"/>
  <c r="B49" i="1"/>
  <c r="B50" i="1" s="1"/>
  <c r="A49" i="1"/>
  <c r="A50" i="1" s="1"/>
  <c r="B46" i="1"/>
  <c r="A46" i="1"/>
  <c r="B44" i="1"/>
  <c r="A44" i="1"/>
  <c r="B42" i="1"/>
  <c r="A42" i="1"/>
  <c r="B39" i="1"/>
  <c r="B40" i="1" s="1"/>
  <c r="A39" i="1"/>
  <c r="A40" i="1" s="1"/>
  <c r="B37" i="1"/>
  <c r="A37" i="1"/>
  <c r="B34" i="1"/>
  <c r="B35" i="1" s="1"/>
  <c r="A34" i="1"/>
  <c r="A35" i="1" s="1"/>
  <c r="B30" i="1"/>
  <c r="B31" i="1" s="1"/>
  <c r="B32" i="1" s="1"/>
  <c r="A30" i="1"/>
  <c r="A31" i="1" s="1"/>
  <c r="A32" i="1" s="1"/>
  <c r="B26" i="1"/>
  <c r="B27" i="1" s="1"/>
  <c r="B28" i="1" s="1"/>
  <c r="A26" i="1"/>
  <c r="A27" i="1" s="1"/>
  <c r="A28" i="1" s="1"/>
  <c r="B24" i="1"/>
  <c r="A24" i="1"/>
  <c r="B22" i="1"/>
  <c r="A22" i="1"/>
  <c r="B19" i="1"/>
  <c r="B20" i="1" s="1"/>
  <c r="A19" i="1"/>
  <c r="A20" i="1" s="1"/>
  <c r="B15" i="1"/>
  <c r="B16" i="1" s="1"/>
  <c r="B17" i="1" s="1"/>
  <c r="A15" i="1"/>
  <c r="A16" i="1" s="1"/>
  <c r="A17" i="1" s="1"/>
  <c r="B12" i="1"/>
  <c r="B13" i="1" s="1"/>
  <c r="A12" i="1"/>
  <c r="A13" i="1" s="1"/>
  <c r="B8" i="1"/>
  <c r="B9" i="1" s="1"/>
  <c r="B10" i="1" s="1"/>
  <c r="A8" i="1"/>
  <c r="A9" i="1" s="1"/>
  <c r="A10" i="1" s="1"/>
  <c r="B6" i="1"/>
  <c r="A6" i="1"/>
  <c r="B4" i="1"/>
  <c r="A4" i="1"/>
</calcChain>
</file>

<file path=xl/sharedStrings.xml><?xml version="1.0" encoding="utf-8"?>
<sst xmlns="http://schemas.openxmlformats.org/spreadsheetml/2006/main" count="594" uniqueCount="341">
  <si>
    <t>Szkolenia  z lokalnych kryteriów wyboru i warunków dostępu</t>
  </si>
  <si>
    <t xml:space="preserve">Przygotowanie wniosku </t>
  </si>
  <si>
    <t>Rozwijanie oferty obszaru</t>
  </si>
  <si>
    <t>Innowacyjność  </t>
  </si>
  <si>
    <t xml:space="preserve">Wkład własny </t>
  </si>
  <si>
    <t xml:space="preserve">Wsparcie systemu Dolina Baryczy Poleca </t>
  </si>
  <si>
    <t>Racjonalność kosztów</t>
  </si>
  <si>
    <t xml:space="preserve">Gotowość wniosku do realizacji </t>
  </si>
  <si>
    <t xml:space="preserve">Efektywność projektu </t>
  </si>
  <si>
    <t>Potencjał/struktura organizacyjna NGO</t>
  </si>
  <si>
    <t>Przeciwdziałanie zmianom klimatu - energia</t>
  </si>
  <si>
    <t xml:space="preserve">Przeciwdziałanie zmianom klimatu- woda </t>
  </si>
  <si>
    <t>Promocja obszaru</t>
  </si>
  <si>
    <t xml:space="preserve">Wsparcie oferty obszaru </t>
  </si>
  <si>
    <t xml:space="preserve">Obszar realizacji </t>
  </si>
  <si>
    <t>Wsparcie potencjału architektonicznego</t>
  </si>
  <si>
    <t>Wykorzystanie lokalnych potencjałów przyrodniczego i historyczno-kulturowego  </t>
  </si>
  <si>
    <t>Tworzenie miejsc pracy  </t>
  </si>
  <si>
    <t xml:space="preserve">Grupy wymagające wsparcia na rynku pracy </t>
  </si>
  <si>
    <t xml:space="preserve">Rybackość </t>
  </si>
  <si>
    <t>Potencjał turystyczny obszaru</t>
  </si>
  <si>
    <t>Przynależność do systemu Dolina Baryczy Poleca</t>
  </si>
  <si>
    <t xml:space="preserve">Działalność rozwijana we współpracy z  samorządami lokalnymi </t>
  </si>
  <si>
    <t>Związek z obszarem</t>
  </si>
  <si>
    <t>Realizacja zbiorowego interesu  </t>
  </si>
  <si>
    <t>Nr kryterium</t>
  </si>
  <si>
    <t>Nazwa kryterium</t>
  </si>
  <si>
    <t>max liczba punktów</t>
  </si>
  <si>
    <t>SUMA</t>
  </si>
  <si>
    <t>Preferuje operacje, których wnioskodawca osobiście uczestniczył w szkoleniu z lokalnych kryteriów wyboru i warunków dostępu</t>
  </si>
  <si>
    <t xml:space="preserve">zaświadczenie uczestnictwa w szkoleniu </t>
  </si>
  <si>
    <t xml:space="preserve">    </t>
  </si>
  <si>
    <t xml:space="preserve">brak zaświadczenia </t>
  </si>
  <si>
    <t>Preferuje operacje, których  w szkoleniu z przygotowania wniosku nt.: procedury wypełniania i złożenia wniosku oraz załączników</t>
  </si>
  <si>
    <t>Operacja związana z rozwijaniem działalności Preferuje operacje wykonywane przez podmioty tworzące lub rozwijające ofertę obszaru</t>
  </si>
  <si>
    <t xml:space="preserve">Preferuje operacje niespotykane w skali, gminy i przedsiębiorstwa lub organizacji, tj. wykorzystujące niepraktykowane dotąd zastosowania co najmniej jednego z potencjałów: przyrodniczego, historyczno-kulturowego, architektonicznego </t>
  </si>
  <si>
    <t>Preferowane będą operacje w których deklarowany  wkład własny finansowy jest większy od minimalnego wkładu wymaganego w dokumentacji konkursowej</t>
  </si>
  <si>
    <t xml:space="preserve">Preferuje podmioty współpracujące z użytkownikami znaku Dolina Baryczy Poleca </t>
  </si>
  <si>
    <t>Racjonalność kosztów całkowitych związana jest z analizą uzasadnienia celowości (jest niezbędna do osiągnięcia celu) i racjonalności</t>
  </si>
  <si>
    <t xml:space="preserve">Preferuje operacje najdalej zawansowane w uzyskanej dokumentacji </t>
  </si>
  <si>
    <t xml:space="preserve">Preferuje operacje w ramach których przygotowana została analiza wskaźnikowa potrzeb. </t>
  </si>
  <si>
    <t xml:space="preserve">Preferuje podmioty mające doświadczenie w realizacji projektów </t>
  </si>
  <si>
    <t>Preferowane operacje  prowadzące do przeciwdziałania zmianom klimatu w zakresie wykorzystania odnawialnych źródeł energii</t>
  </si>
  <si>
    <t>Preferowane operacje  prowadzące do przeciwdziałania zmianom klimatu w zakresie gromadzenia wody opadowej i jej wykorzystania na terenach zielonych</t>
  </si>
  <si>
    <t xml:space="preserve">Preferuje operacje, które zakładają promocję  całego obszaru Doliny Baryczy </t>
  </si>
  <si>
    <t xml:space="preserve">Preferuje podmioty aktywnie działające na rzecz obszaru lub tworzące ofertę obszaru </t>
  </si>
  <si>
    <t xml:space="preserve">Preferuje operacje realizowane będą na obszarze miejscowości do 5 tys. mieszkańców </t>
  </si>
  <si>
    <t>Preferuje operacje, które zachowują  lokalny potencjał architektoniczny i przyczyniają się do czynnej ochrony krajobrazu</t>
  </si>
  <si>
    <t xml:space="preserve">Preferuje operacje, które utworzą większą liczbę miejsc pracy niż zakładane w dokumentacji konkursowej minimum </t>
  </si>
  <si>
    <t>Operacja związana z podejmowaniem działalności gospodarczej realizowana jest przez przedstawiciela jednej ze wskazanych w LSR grup wymagających wsparcia na lokalnym rynku pracy</t>
  </si>
  <si>
    <t xml:space="preserve">Operacja związana z rozwijaniem działalności gospodarczej lub zatrudnieniem osoby w przypadku podejmowania działalności gospodarczej i planowanych do zatrudnienia dodatkowych osób wskazanych w LSR grup wymagających wsparcia na lokalnym rynku pracy </t>
  </si>
  <si>
    <t>Preferuje wnioskodawców, którzy są uprawnieni do rybactwa lub ich domowników</t>
  </si>
  <si>
    <t>Preferuje operacje uzupełaniające ofertę sieciowych produktów turystycznych</t>
  </si>
  <si>
    <t>Preferuje operacje realizowane przez użytkowników lub kandydatów do znaku Dolina Baryczy Poleca</t>
  </si>
  <si>
    <t>Preferowane są operacje, które realizowane są w porozumieniu z samorządem lokalnym</t>
  </si>
  <si>
    <t>Preferuje osoby lub podmioty, których miejsce zameldowania, siedziba lub oddział firmy znajdują się przez min. rok na obszarze Doliny Baryczy</t>
  </si>
  <si>
    <t>Preferowany zakres obejmuje  wsparcie operacji przyczyniających się do udostępnienia i informowania o obszarach cennych przyrodniczo lub wsparcia ogólnie dostępnej oferty turystycznej</t>
  </si>
  <si>
    <t>Opis</t>
  </si>
  <si>
    <t>Punkty są przyznawane za przedłożenie:
1. Zaświadczenie o uczestnictwie w szkoleniu
2. Dokumenty potwierdzające powiązanie uczestnika szkolenia z Wnioskodawcą w przypadku pełnomocnika lub osoby upoważnionej do kontaktu</t>
  </si>
  <si>
    <t xml:space="preserve">nie uczestniczył w szkoleniu – brak zaświadczenia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</si>
  <si>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</si>
  <si>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100% kosztów  jest uzasadnionych w stosunku do planowanych celów</t>
  </si>
  <si>
    <t>brak uzasadnienia celowości kosztów</t>
  </si>
  <si>
    <t>100% kosztów  jest uzasadnionych w stosunku do planowanych celów i co najmniej 100% kosztów posiada min. 2 oferty (lub uzasadniony ich brak) i/lub kosztorys dla  prac budowalnych</t>
  </si>
  <si>
    <t>100% kosztów  jest uzasadnionych w stosunku do planowanych celów i co najmniej 80%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</si>
  <si>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</si>
  <si>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</si>
  <si>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</si>
  <si>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</si>
  <si>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</si>
  <si>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</si>
  <si>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wynikających ze specyfiki wniosku w zakresie Ustawy Prawo Budowlane i/lub  wniosków o ich wydanie.</t>
  </si>
  <si>
    <t>P.1.1
P.1.2
P.3.2</t>
  </si>
  <si>
    <t xml:space="preserve">co najmniej 15 punktów procentowych </t>
  </si>
  <si>
    <t>co najmniej 10 punktów procentowych</t>
  </si>
  <si>
    <t>co najmniej 5 punktów procentowych</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</si>
  <si>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</si>
  <si>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mniej niż 3 punkty procentowe</t>
  </si>
  <si>
    <t xml:space="preserve">analiza nie uzasadnia potrzeby realizacji operacji </t>
  </si>
  <si>
    <t xml:space="preserve">Podmiot posiada doświadczenie </t>
  </si>
  <si>
    <t xml:space="preserve">Podmiot nie posiada doświadczenia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</si>
  <si>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</si>
  <si>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</si>
  <si>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innowacja na poziomie wykorzystania potencjału oraz  procesu lub produktu</t>
  </si>
  <si>
    <t>brak innowacyjnego charakteru</t>
  </si>
  <si>
    <t xml:space="preserve">Kryterium weryfikowane na podstawie informacji we wniosku oraz poziomu kosztów wprowadzenia innowacji wynoszących min. 50% kosztów kwalifikowalnych.
Zaplanowane działania oraz koszty przyczynią się do wprowadzenia innowacji w zakresie wykorzystania potencjałów oraz  innowacji produktowej lub procesowej -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</si>
  <si>
    <t>Punkty są przyznawane za przedłożenie dokumentacji (analizy) wskazujące, że operacja jest innowacyjna</t>
  </si>
  <si>
    <t>Punkty - opis</t>
  </si>
  <si>
    <t>Liczba punktów</t>
  </si>
  <si>
    <t>Propozycja sposobu weryfikacji kryterium</t>
  </si>
  <si>
    <t>Wykaz niezbędnych dokumentów ocenie Rady.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</si>
  <si>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t>
  </si>
  <si>
    <t xml:space="preserve">Koszty związane z wykorzystaniem odnawialnych źródeł energii stanowią minimum 50% kosztów kwalifikowalnych </t>
  </si>
  <si>
    <t>Koszty związane z wykorzystaniem odnawialnych źródeł energii stanowią minimum  30% kosztów kwalifikowalnych</t>
  </si>
  <si>
    <t xml:space="preserve">Projekt nie przewiduje kosztów związanych z wykorzystaniem odnawialnych źródeł energii </t>
  </si>
  <si>
    <t xml:space="preserve">Koszty związane z wykorzystaniem odnawialnych źródeł energii stanowią minimum 10% kosztów kwalifikowalnych </t>
  </si>
  <si>
    <t xml:space="preserve">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wraz z urządzeniami służącymi optymalizacji wykorzystania pozyskanej energii. </t>
  </si>
  <si>
    <t>Punkty są przyznawane za przedłożenie dokumentacji potwierdzającej, że planowane źródło energii będzie mogło funkcjonować</t>
  </si>
  <si>
    <t xml:space="preserve">Koszty związane z gromadzeniem wody opadowej stanowią minimum 50% kosztów kwalifikowalnych </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</si>
  <si>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</si>
  <si>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</si>
  <si>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</si>
  <si>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Przez przeciwdziałanie zmianom klimatu w zakresie z gromadzeniem wody opadowej i jej wykorzystania na terenach zielonych rozumie się 
działania potwierdzone dokumentami (np. projekt ogrodu deszczowego) bezpośrednio związane z wykorzystaniem wód opadowych i ich rozprowadzenia i magazynowania na terenie obiektu.</t>
  </si>
  <si>
    <t>Punkty są przyznawane za przedłożenie dokumentacji wskazującej na efektywne wykorzystanie wody</t>
  </si>
  <si>
    <t xml:space="preserve">Tworzy 2 miejsca pracy więcej niż zakładane minimum </t>
  </si>
  <si>
    <t xml:space="preserve">Tworzy 1 miejsca pracy więcej niż zakładane minimum </t>
  </si>
  <si>
    <t>Operacja nie zakłada utworzenia więcej minimalnej ilości miejsc pracy</t>
  </si>
  <si>
    <t>Operacja zakłada rozwój gospodarczy obszaru poprzez utworzenie dodatkowych miejsc pracy wg wytycznych dla PS WPR, a informacja o tym została wskazana we wskaźnikach realizacji operacji</t>
  </si>
  <si>
    <t>P.1.1
P.1.2</t>
  </si>
  <si>
    <t>Operacja jest realizowana przez przedstawiciela grupy wymagającej wsparcia</t>
  </si>
  <si>
    <t>Operacja nie jest realizowana przez przedstawiciela grup wymagających wsparcia</t>
  </si>
  <si>
    <t xml:space="preserve">Grupa wymagająca wsparcia została określona w strategii. Dotyczy osoby podejmującej działalność. </t>
  </si>
  <si>
    <t>P.1.1
P.1.2
(dotyczy wyłącznie podejmowania działalności)</t>
  </si>
  <si>
    <t xml:space="preserve">Operacja przewiduje utworzenie przynajmniej dwóch miejsc pracy dla osób z grupy wymagającej wsparcia </t>
  </si>
  <si>
    <t xml:space="preserve">Operacja przewiduje utworzenie przynajmniej jednego miejsca pracy dla osób z grupy wymagającej wsparcia </t>
  </si>
  <si>
    <t>Operacja nie przewiduje utworzenia miejsca pracy dla osoby z grup wymagających wsparcia</t>
  </si>
  <si>
    <t>Operacja zakłada rozwój gospodarczy obszaru poprzez utworzenie dodatkowych miejsc pracy dla osób z grup wymagających wsparcia określonych w strategii wg wytycznych dla PS WPR, a informacja o tym została wskazana we wskaźnikach realizacji operacji.</t>
  </si>
  <si>
    <t xml:space="preserve">operacja realizowana wyłącznie na obszarze miejscowości do 5 tys. mieszkańców </t>
  </si>
  <si>
    <t xml:space="preserve">operacja realizowana w całości lub części na obszarze miejscowości powyżej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</si>
  <si>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</si>
  <si>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</si>
  <si>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operacja spełnia kryterium</t>
  </si>
  <si>
    <t>operacja nie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</si>
  <si>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</si>
  <si>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</si>
  <si>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</si>
  <si>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</si>
  <si>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Kryterium preferuje wnioskodawców, którzy są związani z obszarem, faktycznie zameldowani na obszarze. W przypadku operacji polegających na rozwijaniu działalności gospodarczej kryterium ma preferować firmy, które mają swoją siedzibę lub oddział na obszarze LSR prze okres min. 24 miesięcy poprzedzających miesiąc złożenia wniosku</t>
  </si>
  <si>
    <t xml:space="preserve">Punkty są przyznawane za przedłożenie:
1. zaświadczenia o zameldowaniu w przypadku osób podejmujących działalność lub
2. wydruku CEDiG lub KRS w przypadku podmiotów prowadzących działalność </t>
  </si>
  <si>
    <t xml:space="preserve">brak powiązań podmiotu z ofertą obszaru </t>
  </si>
  <si>
    <t>podmiot rozwija istniejąca ofertę</t>
  </si>
  <si>
    <t xml:space="preserve">wnioskodawca jest zarejestrowany i aktywny na co najmniej dwóch stronach </t>
  </si>
  <si>
    <t>wnioskodawca jest zarejestrowany i aktywny na minimum jednej ze stron</t>
  </si>
  <si>
    <t>Punkty są przyznawane za przedłożenie do wniosku wydruków ze wskazanych w opisie kryterium stron internetowych</t>
  </si>
  <si>
    <t>podmiot nie jest zarejestrowany</t>
  </si>
  <si>
    <t>dostępność min. 2 produktów z listy oraz promocja usług, produktów</t>
  </si>
  <si>
    <t>dostępność min.1 produktów z listy oraz promocja usług, produktów</t>
  </si>
  <si>
    <t xml:space="preserve">dostępność min. 1 produktu z listy lub promocja usługi, produktu </t>
  </si>
  <si>
    <t xml:space="preserve">brak wsparcia systemu  (brak dostępności  i promocji produktów i usług) </t>
  </si>
  <si>
    <t xml:space="preserve">Kryterium weryfikowane na podstawie wsparcia (sprzedaż/zakup i/ lub promocja) objętych znakiem produktów lub usług. Współpraca potwierdzona min. 3 dowodami zakupu/sprzedaży na min. 300 zł każdy (dokonanymi  co najmniej raz na pół roku) dla każdego ze wskazanych produktów lub usług w okresie 12 miesięcy poprzedzających miesiąc złożenia wniosku.
Promocja potwierdzona min. jednym dowodem zakupu na min. 100 zł materiałów promocyjnych dotyczących całości oferty obszaru lub poszczególnych produktów/usług w okresie 12 miesięcy poprzedzających miesiąc złożenia wniosku . 
Sprzedaż dotyczy certyfikowanych produktów/usług  podmiotom objętych znakiem. </t>
  </si>
  <si>
    <t>Punkty są przyznawane za przedłożenie dowodów zakupu/sprzedaży produktów i/lub usług lub materiałów promocyjnych.</t>
  </si>
  <si>
    <t>jest użytkownikiem i posiada znak DBP na rozwijany produkt lub usługę</t>
  </si>
  <si>
    <t xml:space="preserve">jest kandydatem do znaku DBP na rozwijany produkt lub usługę lub jest użytkownikiem znaku DBP otworzy nowy produkt lub usługę.  </t>
  </si>
  <si>
    <t>nie jest użytkownikiem i nie posiada znaku DBP</t>
  </si>
  <si>
    <t>Kryterium weryfikowane na podstawie informacji zawartych we wniosku i załącznikach, potwierdzane przez Kapitułę Znaku DBP. Oferta będąca rezultatem projektu ma być objęta znakiem DBP lub kandydować o znak.</t>
  </si>
  <si>
    <t>Zaplanowano komunikację wirtualną i fizyczną</t>
  </si>
  <si>
    <t>Zaplanowano komunikację wirtualną lub fizyczną</t>
  </si>
  <si>
    <t>Projekt nie przewiduje narzędzi promocyjnych obszaru Doliny Baryczy</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</si>
  <si>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oraz udostępnienie oferty w aplikacji  Dolina Baryczy.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</si>
  <si>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</si>
  <si>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Koszty zachowania potencjału stanowią 100% w przypadku obiektów zabytkowych lub 80% w przypadku wykorzystania obiektów z katalogu</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</si>
  <si>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</si>
  <si>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</si>
  <si>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</si>
  <si>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</si>
  <si>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</si>
  <si>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 xml:space="preserve">operacja tworzy uzupełnienie lub ofertę szlaku, projekt zakłada narzędzia - informacje przekierowujące ze szlaku do oferty </t>
  </si>
  <si>
    <t>operacja dotyczy miejsca zlokalizowanego bezpośrednio na/przy szlaku i tworzy uzupełnienie lub ofertę szlaku</t>
  </si>
  <si>
    <t xml:space="preserve">operacja nie tworzy oferty przy szlaku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</si>
  <si>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</si>
  <si>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</si>
  <si>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 xml:space="preserve">wnioskodawcą jest domownik uprawnionego do rybactwa zgodnie z przepisami KRUS lub osobą współpracującą zgodnie z przepisami ZUS </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</si>
  <si>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</si>
  <si>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</si>
  <si>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</si>
  <si>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</si>
  <si>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</si>
  <si>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Operacja udostępnia i informuje o obszarach cennych przyrodniczo i wspiera nieododpłatną, ofertę turystyczną</t>
  </si>
  <si>
    <t>Operacja udostępnia i informuje o obszarach cenne przyrodniczo lub wspiera odpłatną, ale nie nastawioną na zysk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</si>
  <si>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</si>
  <si>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Zaspokajanie potrzeb grup wymagających wsparcia na rynku pracy  </t>
  </si>
  <si>
    <t>P.1.1</t>
  </si>
  <si>
    <t>P.1.2</t>
  </si>
  <si>
    <t>P.2.1 (projekty partnerskie)</t>
  </si>
  <si>
    <t>P.2.2 (projekty partnerskie)</t>
  </si>
  <si>
    <t>P.3.2</t>
  </si>
  <si>
    <t>Potencjał wnioskodawcy</t>
  </si>
  <si>
    <t xml:space="preserve">Preferuje wnioskodawców, którzy posiadają doświadczenie w
realizacji projektów tematycznie związanych z planowanymi do wykonania projektami własnymi
</t>
  </si>
  <si>
    <t>Wnioskodawca posiada doświadczenie w realizacji projektów tematycznie związanych z planowanym do wykonania projektem własnym</t>
  </si>
  <si>
    <t>Wnioskodawca nie posiada doświadczenia w realizacji projektów tematycznie związanych z planowanym do wykonania projektem własnym</t>
  </si>
  <si>
    <t xml:space="preserve">Partnerska koordynacja działań </t>
  </si>
  <si>
    <t>Preferuje wnioskodawców posiadających doświadczenie w koordynacji działań z udziałem wielu partnerów</t>
  </si>
  <si>
    <t>Preferuje wnioskodawców, którzy w okresie ostatnich pięciu lat przed złożeniem wniosku koordynowali przedsięwzięcia z udziałem większej ilości partnerów na większym obszarze</t>
  </si>
  <si>
    <t>Wnioskodawca nie koordynował co najmniej dwóch przedsięwzięć z udziałem co najmniej ośmiu partnerów na obszarze co najmniej trzech gmin</t>
  </si>
  <si>
    <t xml:space="preserve">co najmniej 10 punktów procentowych </t>
  </si>
  <si>
    <t xml:space="preserve">co najmniej 5 punktów procentowych </t>
  </si>
  <si>
    <t xml:space="preserve">co najmniej 3 punktów procentowych </t>
  </si>
  <si>
    <t>wkład własny zgodny z LSR</t>
  </si>
  <si>
    <t>Analiza potrzeb</t>
  </si>
  <si>
    <t xml:space="preserve">analiza uzasadnia potrzebę realizacji operacji </t>
  </si>
  <si>
    <t xml:space="preserve">analiza nie uzasadnia potrzebę  realizacji operacji </t>
  </si>
  <si>
    <t xml:space="preserve">Analiza potrzeb wykazuje  zapotrzebowanie na realizację danego projektu, w tym wiarygodność  partnerów, zakładanych rezultatów 
Przedstawiono w opisie analiza potrzeb operacji określa zapotrzebowanie, grupy docelowe oraz  przyszłe zainteresowanie. Opis określa jak wyglądać będą możliwości korzystania z usług lub oferty.
</t>
  </si>
  <si>
    <t>Wnioskodawca nie posiada strony www przeznaczonej do obsługi projektu własnego</t>
  </si>
  <si>
    <t xml:space="preserve">Wykorzystanie lokalnych zasobów  </t>
  </si>
  <si>
    <t xml:space="preserve">Preferuje operacje, które zachowują i bazują na lokalnym potencjale .  </t>
  </si>
  <si>
    <t xml:space="preserve">realizacja projektu bazuje lub służy zachowaniu przynajmniej dwóch ze wskazanych potencjałów, </t>
  </si>
  <si>
    <t>Realizacja projektu bazuje lub służy zachowaniu jednego ze wskazanych potencjałów</t>
  </si>
  <si>
    <t>Realizacja projektu nie służy zachowaniu potencjału</t>
  </si>
  <si>
    <t xml:space="preserve">Operacja zakłada udział w projekcie lub jest skierowana do osób lub ich dzieci wskazanych w LSR jako grupy defaworyzowane.  </t>
  </si>
  <si>
    <t xml:space="preserve">Operacja zakłada udział lub jest skierowana do grup defaworyzowanych  </t>
  </si>
  <si>
    <t xml:space="preserve">Operacja nie zakłada udziału lub nie jest skierowana do grup defaworyzowanych  </t>
  </si>
  <si>
    <t>Grupa defaworyzowana została określona w strategii. Kryterium przyznaje się również za włączenie w projekt dzieci i osób z grupy defaworyzowanej</t>
  </si>
  <si>
    <t xml:space="preserve">Preferowane będą operacje, w których deklarowany wkład własny jest większy od minimalnego wkładu wymaganego w LSR </t>
  </si>
  <si>
    <r>
      <t xml:space="preserve">Kryterium weryfikowane na podstawie, informacji zawartych w opisie operacji, budżecie wniosku.  
Wkład własny (finansowy, rzeczowy,  praca własna ( za wyjątkiem RiM)
Wielkość </t>
    </r>
    <r>
      <rPr>
        <b/>
        <sz val="8"/>
        <color theme="1"/>
        <rFont val="Calibri"/>
        <family val="2"/>
        <charset val="238"/>
        <scheme val="minor"/>
      </rPr>
      <t>całkowitych wydatków kwalifikowalnych</t>
    </r>
    <r>
      <rPr>
        <sz val="8"/>
        <color theme="1"/>
        <rFont val="Calibri"/>
        <family val="2"/>
        <charset val="238"/>
        <scheme val="minor"/>
      </rPr>
      <t xml:space="preserve"> w stosunku do </t>
    </r>
    <r>
      <rPr>
        <b/>
        <sz val="8"/>
        <color theme="1"/>
        <rFont val="Calibri"/>
        <family val="2"/>
        <charset val="238"/>
        <scheme val="minor"/>
      </rPr>
      <t>maksymalnej wartości całkowitych</t>
    </r>
    <r>
      <rPr>
        <sz val="8"/>
        <color theme="1"/>
        <rFont val="Calibri"/>
        <family val="2"/>
        <charset val="238"/>
        <scheme val="minor"/>
      </rPr>
      <t xml:space="preserve"> wydatków kwalifikowalnych projektu określonych w ogłoszeniu 
o konkursie. 
</t>
    </r>
  </si>
  <si>
    <t xml:space="preserve">Preferuje operacje, które zachowują  lokalny potencjał   przyrodniczy i/lub historyczno-kulturowy  </t>
  </si>
  <si>
    <t>realizacja projektu służy zachowaniu dwóch ze wskazanych potencjałów</t>
  </si>
  <si>
    <t>realizacja projektu bazuje lub służy zachowaniu przynajmniej jednego ze wskazanych potencjałów</t>
  </si>
  <si>
    <t>realizacja projektu nie służy zachowaniu potencjału</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</si>
  <si>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</si>
  <si>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Weryfikowane na podstawie informacji zawartych we wniosku oraz wskazaniu wiarygodnych źródeł informacji o projekcie.</t>
  </si>
  <si>
    <t>P.1.1
P.2.1
P.3.1</t>
  </si>
  <si>
    <t>Preferuje operacie w ramach których przygotowana  została wiarygodna analiza potrzeb, uzasadniona została potrzeba społeczności lokalnej, wskazane zostały grupy odbiorców działań lub efektów będących rezultatem projektu</t>
  </si>
  <si>
    <t>Kryterium weryfikowane na podstawie wskazania odpowiedniej do rodzaju projektu strony www</t>
  </si>
  <si>
    <t xml:space="preserve">1. Wydruk z właściwej strony www
</t>
  </si>
  <si>
    <t>P.2.1</t>
  </si>
  <si>
    <t>P.3.1</t>
  </si>
  <si>
    <t>Edukacja na rzecz klimatu</t>
  </si>
  <si>
    <t>Preferuje operacje, których wnioskodawca zaplanował w znacznym zakresie udział w zajęciach zidentyfikowanych na stronie edukacja.barycz.pl lub działania na rzecz
przeciwdziałania zmianom klimatu</t>
  </si>
  <si>
    <t>Operacja przewiduje udział w zajęciach na poziomie min. 100% planowanych do realizacji zajęć lub 100% kosztów kwalifikowalnych związanych jest z działaniami na rzecz
przeciwdziałaniu zmianom klimatu</t>
  </si>
  <si>
    <t>Weryfikacja na podstawie danych we wniosku, planu działań, zestawienia kosztów.</t>
  </si>
  <si>
    <t>Operacja przewiduje udział w zajęciach na poziomie min. 80% planowanych do realizacji zajęć lub 80% kosztów kwalifikowalnych związanych jest z działaniami na rzecz
przeciwdziałaniu zmianom klimatu</t>
  </si>
  <si>
    <t>Operacja nie przewiduje działań z zakresu ochrony środowiska i
przeciwdziałaniu zmianom klimatu</t>
  </si>
  <si>
    <t>Wkład własny</t>
  </si>
  <si>
    <t xml:space="preserve">Preferowane będą operacje w których deklarowany  wkład własny jest większy od minimalnego wkładu wymaganego w LSR </t>
  </si>
  <si>
    <t xml:space="preserve"> co najmniej 10 punktów procentowych </t>
  </si>
  <si>
    <t>Kryterium weryfikowane na podstawie, informacji zawartych  opisie operacji, budżecie wniosku.  
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</si>
  <si>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Preferuje operacie w ramach których przygotowana  została wiarygodna analiza potrzeb, uzasadniona została potrzeba społeczności lokalnej, wskazana została grupy odbiorców działań lub efektów będących rezultatem projektu.</t>
  </si>
  <si>
    <t xml:space="preserve">analiza nie uzasadnia potrzeby  realizacji operacji </t>
  </si>
  <si>
    <t>Analiza potrzeb wykazuje  zapotrzebowanie na realizację danego projektu, w tym wykaz ostatecznych odbiorców np. szkół realizujących Program Edukacja dla Doliny Baryczy, świetlic wiejskich, organizacji lub grup mieszkańców. 
Przedstawiono w opisie analiza potrzeb operacji określa zapotrzebowanie, grupy docelowe oraz  przyszłe zainteresowanie. Opis określa jak wyglądać będą możliwości korzystania z usług lub oferty.</t>
  </si>
  <si>
    <t xml:space="preserve">Preferuje podmioty przygotowane do realizacji grantów </t>
  </si>
  <si>
    <t xml:space="preserve">Punkty są przyznawane za spełnienie warunków:
1.Doświadczenie w realizacji projektów  na podstawie wykazu zrealizowanych projektów wraz z dokumentacją potwierdzającą zakres i charakter odpowiadający grantowi.
2. Przedstawione zostaną informacje na temat zaplecza organizacyjnego, tj.  wskazane zostały osoby wraz z zakresem zadań i kosztów zatrudnienia, jeśli możliwa jest w ramach programu ich kwalifikowalność.
3. Podmiot posiada konto grantobiorcy na edukacja.barycz.pl </t>
  </si>
  <si>
    <t xml:space="preserve">Podmiot spełnia wszystkie warunki </t>
  </si>
  <si>
    <t>Podmiot spełnia co najmniej 2 warunki</t>
  </si>
  <si>
    <t>Podmiot spełnia 1 warunek</t>
  </si>
  <si>
    <t>Podmiot nie spełnia żadnego z warunków</t>
  </si>
  <si>
    <t xml:space="preserve">Zaspokajanie potrzeb grup wymagających wsparcia </t>
  </si>
  <si>
    <t xml:space="preserve">Operacja zakłada udział osób z grup wymagających wsparcia jako odbiorców końcowych działań  </t>
  </si>
  <si>
    <t xml:space="preserve">Operacja zakłada udział min. 80% przedstawicieli osób z grup wymagających wsparcia </t>
  </si>
  <si>
    <t>Operacja zakłada udział min. 50% przedstawicieli osób z grup wymagających wsparcia</t>
  </si>
  <si>
    <t xml:space="preserve">Operacja nie zakłada udziału osób z grup wymagających wsparcia  </t>
  </si>
  <si>
    <t>Operacja zakłada udział osób z grup wymagających wsparcia, tj. osób do 25 r.ż., pow. 60 r. ż oraz kobiet i zaplanowano sposób monitoringu udziału ww. osób</t>
  </si>
  <si>
    <t>Różnorodność oferty edukacyjnej</t>
  </si>
  <si>
    <t>Kryterium weryfikowane na podstawie opisu operacji, harmonogramu działań oraz strony edukacja.barycz.pl</t>
  </si>
  <si>
    <t>Działania operacji odbywają się na terenie różnych ośrodków edukacyjnych Doliny Baryczy, województwa  dolnośląskiego i wielkopolskiego oraz są zróżnicowane tematycznie</t>
  </si>
  <si>
    <t>Działania operacji odbywają się na terenie różnych ośrodków edukacyjnych Doliny Baryczy, województwa  dolnośląskiego lub wielkopolskiego oraz są zróżnicowane tematycznie</t>
  </si>
  <si>
    <t>Działania operacji nie odbywają się na ternie ośrodka edukacyjnego Doliny Baryczy</t>
  </si>
  <si>
    <t>Uczestniczenie w Programie Edukacja dla Doliny Baryczy</t>
  </si>
  <si>
    <t>Preferuje podmioty / osoby uczestniczące w Programie Edukacja dla Doliny Baryczy</t>
  </si>
  <si>
    <t>Wnioskodawca  posiada doświadczenie i współpracuje z przedszkolami lub szkołami w zakresie organizacji i udostepnienia oferty edukacji pozaszkolnej z terenu Doliny Baryczy w ramach Programu Edukacja dla Doliny Baryczy</t>
  </si>
  <si>
    <t>Wnioskodawca współpracuje z przedszkolami lub szkołami uczestniczącymi w Programie Edukacja dla Doliny Baryczy</t>
  </si>
  <si>
    <t>Brak uczestnictwa w Programie  Edukacja dla Doliny Baryczy</t>
  </si>
  <si>
    <t>Partnerstwo i zasięg działań</t>
  </si>
  <si>
    <t>Preferowane będą operacje o charakterze ponadgminnym, planowane we współpracy w oparciu o istniejącą infrastrukturę</t>
  </si>
  <si>
    <t xml:space="preserve">Zasięg operacji jest ponadgminny </t>
  </si>
  <si>
    <t xml:space="preserve">Zasięg operacji jest gminny </t>
  </si>
  <si>
    <t>operacja nie jest realizowana we współpracy i nie wykorzystuje istniejącej infrastruktury</t>
  </si>
  <si>
    <t>Przez planowanie ponadgminnej współpracy rozumie się wskazanie partnerów z co najmniej dwóch gmin z obszaru LGD i wykorzystanie istniejącej infrastruktury turystycznej sieciowych produktów turystycznych (szlaki kajakowy, rowerowy, piesze, konne, ścieżki przyrodnicze, Kolorowy Szlak Karpia, oferta gastronomiczna na bazie ryb),  zidentyfikowanych wg materiałów dostępnych na  www.dolinabaryczy.travel w zakładce Oferta turystyczna lub istniejących narzędzi udostępnienia audioprzewodników.</t>
  </si>
  <si>
    <t>Weryfikacja informacji zawartych we wniosku danymi z raportów aktywności szkół i ośrodków z www.edukacja.barycz.pl. Aktywność określona jest na podstawie uczestnictwa w programie oraz  aktywności (raport wskazuje aktywność min. 1 raz w miesiącu w okresie min.  2-óch  lat  poprzedzających  miesiąc złożenia wniosku).</t>
  </si>
  <si>
    <t>Kryterium preferuje podmioty aktywnie tworzące ofertę  obszaru zarejestrowane na stronach LGD:
1. dnikarpia.barycz.pl- aktywność jest określana na podstawie organizacji wydarzenia w min. 2-óch edycjach Dni Karpia w okresie 3-ech  lat  łącznie z rokiem złożenia wniosku
2. sklep.barycz.pl- aktywność jest określana na podstawie prowadzenia stałej lub sezonowej  (min. 3 miesiące) sprzedaży produktów lub usług w ramach półki Wnioskodawcy,  liczone w okresie  2-óch  lat  poprzedzających  miesiąc złożenia wniosku
3. działaj.barycz.pl – opisane projekty i działania inicjatyw były/ są realizowane przez podmioty planowane do wsparcia w okresie 5-u  lat  łącznie z rokiem złożenia wniosku</t>
  </si>
  <si>
    <t>P.2.2</t>
  </si>
  <si>
    <t xml:space="preserve">Potencjał/struktura organizacyjna grantobiorcy
</t>
  </si>
  <si>
    <t>P.2.1
P.2.2
P.3.1</t>
  </si>
  <si>
    <t>P.2.1
P.2.2</t>
  </si>
  <si>
    <t>Preferowane będą projekty realizowane na terenie różnych ośrodków edukacyjnych na terenie Doliny Baryczy, zróżnicowane tematycznie</t>
  </si>
  <si>
    <t>Minimalne i maksymalne wartości punktów w poszczególnych przedsięwzięciach</t>
  </si>
  <si>
    <t>Minimalna liczba punktów</t>
  </si>
  <si>
    <t>Maksymalna liczba punktów</t>
  </si>
  <si>
    <t>P.1.1, podejmowanie działalności</t>
  </si>
  <si>
    <t>P.1.2, podejmowanie działalności</t>
  </si>
  <si>
    <t>Założenia do minimalnej wartości punktów</t>
  </si>
  <si>
    <t>40% maksymalnej liczby punktów</t>
  </si>
  <si>
    <t>czy dla biznesu to dawać?</t>
  </si>
  <si>
    <t>czy podejmowanie też?</t>
  </si>
  <si>
    <t>Lokalne kryteria wyboru dla konkursów i projektów partnerskich (kryteria rankingujące)</t>
  </si>
  <si>
    <t>Lokalne kryteria wyboru dla operacji własnych (kryteria rankingujące)</t>
  </si>
  <si>
    <t>Lokalne kryteria wyboru dla grantów (kryteria rankingujące)</t>
  </si>
  <si>
    <t>Kryteria zgodności z LSR (kryteria dostępowe)</t>
  </si>
  <si>
    <t>Lp.</t>
  </si>
  <si>
    <t>Kryterium</t>
  </si>
  <si>
    <t>Tak</t>
  </si>
  <si>
    <t>Nie</t>
  </si>
  <si>
    <t>1.</t>
  </si>
  <si>
    <t xml:space="preserve">2. </t>
  </si>
  <si>
    <t xml:space="preserve">3. </t>
  </si>
  <si>
    <t>4.</t>
  </si>
  <si>
    <t>Uzasadnienie:</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</si>
  <si>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</si>
  <si>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1. wydruku aktualnej oferty Wnioskodawcy ze strony dbpoleca.barycz.pl</t>
  </si>
  <si>
    <t>czy podejmowanie też?
Od co najmniej roku</t>
  </si>
  <si>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</si>
  <si>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
4. działaj.barycz.pl – opisane projekty i działania inicjatyw były/ są realizowane przez podmioty planowane do wsparcia w okresie 5-u  lat  łącznie z rokiem złożenia wniosku</t>
  </si>
  <si>
    <r>
      <t xml:space="preserve">podmiot tworzy nową ofertę </t>
    </r>
    <r>
      <rPr>
        <u/>
        <sz val="8"/>
        <color theme="1"/>
        <rFont val="Calibri"/>
        <family val="2"/>
        <charset val="238"/>
        <scheme val="minor"/>
      </rPr>
      <t>produktu</t>
    </r>
    <r>
      <rPr>
        <sz val="8"/>
        <color theme="1"/>
        <rFont val="Calibri"/>
        <family val="2"/>
        <charset val="238"/>
        <scheme val="minor"/>
      </rPr>
      <t xml:space="preserve"> i wskazano, że koszty nowej oferty stanowią nie mniej niż 25% kosztów kwalifikowalnych operacji</t>
    </r>
  </si>
  <si>
    <r>
      <t xml:space="preserve">podmiot tworzy nową ofertę </t>
    </r>
    <r>
      <rPr>
        <u/>
        <sz val="8"/>
        <color theme="1"/>
        <rFont val="Calibri"/>
        <family val="2"/>
        <charset val="238"/>
        <scheme val="minor"/>
      </rPr>
      <t xml:space="preserve">usługi </t>
    </r>
    <r>
      <rPr>
        <sz val="8"/>
        <color theme="1"/>
        <rFont val="Calibri"/>
        <family val="2"/>
        <charset val="238"/>
        <scheme val="minor"/>
      </rPr>
      <t>i wskazano, że koszty nowej oferty stanowią nie mniej niż 25% kosztów kwalifikowalnych operacji</t>
    </r>
  </si>
  <si>
    <t xml:space="preserve">ukryte jest 26: </t>
  </si>
  <si>
    <t>j</t>
  </si>
  <si>
    <t>p</t>
  </si>
  <si>
    <t>s</t>
  </si>
  <si>
    <t>UWAGA: konieczne wskazanie we wskaźnikach adekwatnej we wniosku liczby miejsc pracy</t>
  </si>
  <si>
    <t>Preferuje wnioskodawców, którzy posiadają prawo do zarządzania programem Edukacja dla Doliny Baryczy, lub administrowania Znakiem Dolina Baryczy Poleca, lub
Koordynacji Dni Karpia lub są operatorem szlaku lub realizują powyższe zadania w ramach umowy partnerskiej.
Doświadczenie w realizacji projektów  weryfikowane na podstawie informacji zawartych we wniosku oraz wskazaniu wiarygodnych źródeł informacji o projekcie.</t>
  </si>
  <si>
    <t>1. Dokumenty potwierdzające doświadczenie, np.. umowy o dofinansowanie
2. Umowa partnerska</t>
  </si>
  <si>
    <t xml:space="preserve">Preferuje operacje, które zakładają promocję obszaru LGD w kontekście  marki Doliny Baryczy </t>
  </si>
  <si>
    <t xml:space="preserve">Zaplanowano w kosztach narzędzia komunikacji:
1. wirtualnej w postaci:
stałej informacji za pośrednictwem strony  www, mediów społecznościowych Wnioskodawcy. Powiązanie oferty z ofertą obszaru imarki Doliny Baryczy (komunikowanie logo, opisu obszaru, linkowanie do strony turystycznej obszaru www.dolinabarycz.travel) oraz udostępnienie oferty w aplikacji  Dolina Baryczy. 
2. fizycznej w postaci trwałych nośników informacji, np. mapy, tablice, plansze, publikacje (poza ulotkami), oklejenie pojazdu, uwzględniające logo Doliny Baryczy, mapę oraz podstawowe informacje o obszarze, np. Naj…. z Doliny Baryczy
</t>
  </si>
  <si>
    <t>Punkty są przyznawane za przedłożenie projektu/koncepcji materiałów promocyjnych oraz innych dokumentów umożliwiających realizację planowanego zadania (np. zgłoszenie)</t>
  </si>
  <si>
    <t>Punkty są przyznawane za przedłożenie analizy wskaźnikowej w zakresie stanu bieżącego i po realizacji operacji.
UWAGA:
Maksymalna iloś punktów dla P.1.1 oraz P.1.2 to 1, a dla P.2.1 (projekty partnerskie), P.2.2oraz P.3.2 to 2</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</si>
  <si>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</si>
  <si>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P.1.1
P.1.2
P.2.1 
P.2.2 
P.3.2</t>
  </si>
  <si>
    <t>P.2.1 
P.2.2 
P.3.2</t>
  </si>
  <si>
    <t>P.1.1
P.1.2
P.2.1 
P.2.2 
P.3.2
Kryterium nie dotyczy podejmowania działalności</t>
  </si>
  <si>
    <t>kategoria kryteriów:
j- jakościowe
p- zgodności z programem
s- specyficzne dla obszaru</t>
  </si>
  <si>
    <t>Liczba składanych wniosków</t>
  </si>
  <si>
    <t>Preferuje grantobiorców, którzy w naborze złożyli 1 wniosek</t>
  </si>
  <si>
    <t>grantobiorca złożył jeden wniosek w naborze</t>
  </si>
  <si>
    <t>grantobiorca złożył więcej niż jeden wniosek w naborze</t>
  </si>
  <si>
    <t>LGD weryfikuje liczbę złożonych wniosków w ramach naboru</t>
  </si>
  <si>
    <t>% udział punktów wg rodzajów kryteriów</t>
  </si>
  <si>
    <t>Kryteria wynikające z programów</t>
  </si>
  <si>
    <t>Kryteria specyficzne dla obszaru</t>
  </si>
  <si>
    <t>Kryteria jakościowe</t>
  </si>
  <si>
    <r>
      <t>Przedsięwzięcie</t>
    </r>
    <r>
      <rPr>
        <b/>
        <sz val="8"/>
        <color theme="0"/>
        <rFont val="Calibri"/>
        <family val="2"/>
        <charset val="238"/>
        <scheme val="minor"/>
      </rPr>
      <t xml:space="preserve"> WLKP</t>
    </r>
  </si>
  <si>
    <t>Operacja/grant zakłada realizację co najmniej jednego celu ogólnego określonego w LSR wskazanego w naborze</t>
  </si>
  <si>
    <t>Operacja/grant zakłada realizację co najmniej jednego celu szczegółowego określonego w LSR wskazanego w naborze</t>
  </si>
  <si>
    <t>Operacja/grant zakłada osiągnięcie wskaźników monitoringu określonych w LSR wskazanych w naborze</t>
  </si>
  <si>
    <t>Operacja/grant wynika ze zdiagnozowanych potrzeb i jest odpowiedzią na główne i istotne problemy określone w LSR</t>
  </si>
  <si>
    <t xml:space="preserve">Operacje/granty, które nie są zgodne z co najmniej jednym celem głównym i co najmniej jednym celem szczegółowym LSR przez osiąganie zaplanowanych w LSR i przypisanych do tych celów wskaźników, nie podlegają ocenie zgodności operacji z kryteriami wyboru. </t>
  </si>
  <si>
    <t>Wnioskodawca koordynował co najmniej trzy przedsięwzięcia z udziałem co najmniej dziesięciu partnerów na obszarze co najmniej ośmiu gmin</t>
  </si>
  <si>
    <t>Wnioskodawca koordynował co najmniej dwa przedsięwzięcie z udziałem co najmniej ośmiu partnerów na obszarze co najmniej trzech gmin</t>
  </si>
  <si>
    <t>Preferuje wnioskodawców będących właścicielem strony www lub mającym prawo do administrowania stroną www przeznaczonej do obsługi właściwego projektu własnego (innych niż podstawowa strona LGD)</t>
  </si>
  <si>
    <t xml:space="preserve">Wnioskodawca posiada stronę www lub prawo do administrowania stroną www przeznaczoną do obsługi projektu własnego </t>
  </si>
  <si>
    <t xml:space="preserve">Lokalny potencjał:  
•kulturalny  (np. tradycje i obrzędy,
legendy, tradycyjne zawody, zespoły muzyczne   etc.), 
•historyczny  (np. zabytki, fakty i przekazy
historycznych, tradycje architektoniczne etc.) 
•przyrodniczy (charakterystyczna dla obszaru flora i fauna, w tym gatunki i obszary chronione) 
•gospodarczy  ( tradycyjne zawody w tym rybacki, kowal, piekarz, rolnik itp)
</t>
  </si>
  <si>
    <r>
      <t xml:space="preserve">Strona www </t>
    </r>
    <r>
      <rPr>
        <sz val="11"/>
        <color theme="1"/>
        <rFont val="Calibri"/>
        <family val="2"/>
        <charset val="238"/>
        <scheme val="minor"/>
      </rPr>
      <t>dotycząca systemowych działań aktywizacyjnych na obszarze Doliny Baryczy</t>
    </r>
  </si>
  <si>
    <r>
      <t xml:space="preserve">Zaspokajanie potrzeb grup </t>
    </r>
    <r>
      <rPr>
        <sz val="11"/>
        <color theme="1"/>
        <rFont val="Calibri"/>
        <family val="2"/>
        <charset val="238"/>
        <scheme val="minor"/>
      </rPr>
      <t>wymagających wsparcia</t>
    </r>
  </si>
  <si>
    <t>Wsparcie nowych podmiotów</t>
  </si>
  <si>
    <t>Kryterium preferuje wnioskodawców, którzy nie uzyskali wsparcia finansowego w postaci bezpośredniej dotacji za pośrednictwem LGD w ciągu 10-u lat poprzedzających rok złożenia wniosku</t>
  </si>
  <si>
    <t>Podmiot otrzymał wsparcia</t>
  </si>
  <si>
    <t>Wnioskodawca oświadcza, że nie korzystał ze wsparcia jako:
- osoba fizyczna;
- jednoosobowa działalność dospodarcza;
- wspólnik spółki.</t>
  </si>
  <si>
    <t>Oświadczenie Wnioskodawcy</t>
  </si>
  <si>
    <t xml:space="preserve">analiza uzasadnia efektywność klimatyczną lub społeczną </t>
  </si>
  <si>
    <t xml:space="preserve">analiza uzasadnia efektywność klimatyczną i społeczną </t>
  </si>
  <si>
    <t>Punkty są przyznawane na podstawie informacji zawartych we wniosku</t>
  </si>
  <si>
    <t>Punkty są przyznawane na podstawie informacji zawartych we wniosku oraz załącznikach potwierdzających przynależność do Systemu Dolina Baryczy Poleca.</t>
  </si>
  <si>
    <t>Punkty są przyznawane na podstawie informacji zawartych we wniosku oraz wskazaniu wiarygodnych źródeł informacji o projekcie.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</si>
</sst>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1"/>
      <color theme="1"/>
      <name val="Calibri"/>
      <family val="2"/>
      <charset val="238"/>
      <scheme val="minor"/>
    </font>
    <font>
      <b/>
      <sz val="8"/>
      <color theme="1"/>
      <name val="Calibri"/>
      <family val="2"/>
      <charset val="238"/>
      <scheme val="minor"/>
    </font>
    <font>
      <sz val="8"/>
      <color theme="1"/>
      <name val="Calibri"/>
      <family val="2"/>
      <charset val="238"/>
      <scheme val="minor"/>
    </font>
    <font>
      <sz val="11"/>
      <color theme="0"/>
      <name val="Calibri"/>
      <family val="2"/>
      <charset val="238"/>
      <scheme val="minor"/>
    </font>
    <font>
      <sz val="11"/>
      <name val="Calibri"/>
      <family val="2"/>
      <charset val="238"/>
      <scheme val="minor"/>
    </font>
    <font>
      <sz val="8"/>
      <color rgb="FFFF0000"/>
      <name val="Calibri"/>
      <family val="2"/>
      <charset val="238"/>
      <scheme val="minor"/>
    </font>
    <font>
      <sz val="11"/>
      <color theme="1"/>
      <name val="Calibri"/>
      <family val="2"/>
      <charset val="238"/>
      <scheme val="minor"/>
    </font>
    <font>
      <sz val="8"/>
      <name val="Calibri"/>
      <family val="2"/>
      <charset val="238"/>
      <scheme val="minor"/>
    </font>
    <font>
      <sz val="8"/>
      <color theme="0"/>
      <name val="Calibri"/>
      <family val="2"/>
      <charset val="238"/>
      <scheme val="minor"/>
    </font>
    <font>
      <b/>
      <sz val="8"/>
      <name val="Calibri"/>
      <family val="2"/>
      <charset val="238"/>
      <scheme val="minor"/>
    </font>
    <font>
      <u/>
      <sz val="8"/>
      <color theme="1"/>
      <name val="Calibri"/>
      <family val="2"/>
      <charset val="238"/>
      <scheme val="minor"/>
    </font>
    <font>
      <b/>
      <sz val="11"/>
      <color rgb="FFFF0000"/>
      <name val="Calibri"/>
      <family val="2"/>
      <charset val="238"/>
      <scheme val="minor"/>
    </font>
    <font>
      <b/>
      <sz val="9"/>
      <color theme="1"/>
      <name val="Calibri"/>
      <family val="2"/>
      <charset val="238"/>
      <scheme val="minor"/>
    </font>
    <font>
      <b/>
      <sz val="8"/>
      <color theme="0"/>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11">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0" fillId="2" borderId="0" xfId="0" applyFill="1" applyAlignment="1">
      <alignment vertical="top"/>
    </xf>
    <xf numFmtId="0" fontId="0" fillId="2" borderId="0" xfId="0" applyFill="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0" fillId="0" borderId="3" xfId="0" applyBorder="1" applyAlignment="1">
      <alignment horizontal="left" vertical="top"/>
    </xf>
    <xf numFmtId="0" fontId="0" fillId="0" borderId="4" xfId="0"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0" fillId="0" borderId="3" xfId="0"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0" fillId="0" borderId="4" xfId="0" applyBorder="1" applyAlignment="1">
      <alignment vertical="top" wrapText="1"/>
    </xf>
    <xf numFmtId="0" fontId="3" fillId="0" borderId="4" xfId="0" applyFont="1" applyBorder="1" applyAlignment="1">
      <alignment vertical="top" wrapText="1"/>
    </xf>
    <xf numFmtId="0" fontId="3" fillId="2" borderId="3" xfId="0" applyFont="1" applyFill="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4" fillId="0" borderId="4" xfId="0" applyFont="1" applyBorder="1" applyAlignment="1">
      <alignment horizontal="left" vertical="top"/>
    </xf>
    <xf numFmtId="0" fontId="4" fillId="0" borderId="4"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5" xfId="0" applyBorder="1" applyAlignment="1">
      <alignment horizontal="left" vertical="top"/>
    </xf>
    <xf numFmtId="0" fontId="3" fillId="0" borderId="10" xfId="0" applyFont="1" applyBorder="1" applyAlignment="1">
      <alignment vertical="top" wrapText="1"/>
    </xf>
    <xf numFmtId="0" fontId="4" fillId="0" borderId="11" xfId="0" applyFont="1" applyBorder="1" applyAlignment="1">
      <alignment horizontal="left" vertical="top"/>
    </xf>
    <xf numFmtId="0" fontId="4" fillId="0" borderId="6" xfId="0" applyFont="1" applyBorder="1" applyAlignment="1">
      <alignment horizontal="left" vertical="top"/>
    </xf>
    <xf numFmtId="0" fontId="0" fillId="0" borderId="5" xfId="0"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3" fillId="0" borderId="12" xfId="0" applyFont="1" applyBorder="1" applyAlignment="1">
      <alignment vertical="top" wrapText="1"/>
    </xf>
    <xf numFmtId="0" fontId="4" fillId="0" borderId="2" xfId="0" applyFont="1" applyFill="1" applyBorder="1" applyAlignment="1">
      <alignment horizontal="left" vertical="top"/>
    </xf>
    <xf numFmtId="0" fontId="4" fillId="0" borderId="2" xfId="0" applyFont="1" applyFill="1" applyBorder="1" applyAlignment="1">
      <alignment vertical="top" wrapText="1"/>
    </xf>
    <xf numFmtId="0" fontId="5" fillId="0" borderId="3" xfId="0" applyFont="1" applyBorder="1" applyAlignment="1">
      <alignment horizontal="left" vertical="top"/>
    </xf>
    <xf numFmtId="0" fontId="5" fillId="0" borderId="3" xfId="0" applyFont="1" applyBorder="1" applyAlignment="1">
      <alignment vertical="top" wrapText="1"/>
    </xf>
    <xf numFmtId="0" fontId="5" fillId="0" borderId="4" xfId="0" applyFont="1" applyBorder="1" applyAlignment="1">
      <alignment horizontal="left" vertical="top"/>
    </xf>
    <xf numFmtId="0" fontId="5" fillId="0" borderId="4" xfId="0" applyFont="1" applyBorder="1" applyAlignment="1">
      <alignment vertical="top" wrapText="1"/>
    </xf>
    <xf numFmtId="0" fontId="5" fillId="3" borderId="3" xfId="0" applyFont="1" applyFill="1" applyBorder="1" applyAlignment="1">
      <alignment horizontal="left" vertical="top"/>
    </xf>
    <xf numFmtId="0" fontId="3" fillId="3" borderId="3" xfId="0" applyFont="1" applyFill="1" applyBorder="1" applyAlignment="1">
      <alignment vertical="top" wrapText="1"/>
    </xf>
    <xf numFmtId="0" fontId="3" fillId="3" borderId="1" xfId="0" applyFont="1" applyFill="1" applyBorder="1" applyAlignment="1">
      <alignment vertical="top" wrapText="1"/>
    </xf>
    <xf numFmtId="0" fontId="0" fillId="3" borderId="0" xfId="0" applyFill="1" applyAlignment="1">
      <alignment vertical="top" wrapText="1"/>
    </xf>
    <xf numFmtId="0" fontId="0" fillId="3" borderId="0" xfId="0" applyFill="1" applyAlignment="1">
      <alignment vertical="top"/>
    </xf>
    <xf numFmtId="0" fontId="3" fillId="3" borderId="2" xfId="0" applyFont="1" applyFill="1" applyBorder="1" applyAlignment="1">
      <alignment vertical="top" wrapText="1"/>
    </xf>
    <xf numFmtId="0" fontId="3" fillId="3" borderId="4" xfId="0" applyFont="1" applyFill="1" applyBorder="1" applyAlignment="1">
      <alignment vertical="top" wrapText="1"/>
    </xf>
    <xf numFmtId="0" fontId="5" fillId="3" borderId="7" xfId="0" applyFont="1" applyFill="1" applyBorder="1" applyAlignment="1">
      <alignment vertical="top" wrapText="1"/>
    </xf>
    <xf numFmtId="0" fontId="4" fillId="3" borderId="4" xfId="0" applyFont="1" applyFill="1" applyBorder="1" applyAlignment="1">
      <alignment horizontal="left" vertical="top"/>
    </xf>
    <xf numFmtId="0" fontId="4" fillId="3" borderId="4" xfId="0" applyFont="1" applyFill="1" applyBorder="1" applyAlignment="1">
      <alignment vertical="top" wrapText="1"/>
    </xf>
    <xf numFmtId="0" fontId="4" fillId="3" borderId="8" xfId="0" applyFont="1" applyFill="1" applyBorder="1" applyAlignment="1">
      <alignment vertical="top" wrapText="1"/>
    </xf>
    <xf numFmtId="0" fontId="4" fillId="3" borderId="2" xfId="0" applyFont="1" applyFill="1" applyBorder="1" applyAlignment="1">
      <alignment horizontal="left" vertical="top"/>
    </xf>
    <xf numFmtId="0" fontId="4" fillId="3" borderId="9" xfId="0" applyFont="1" applyFill="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2" fillId="3" borderId="1" xfId="0" applyFont="1" applyFill="1" applyBorder="1" applyAlignment="1">
      <alignment vertical="top" wrapText="1"/>
    </xf>
    <xf numFmtId="0" fontId="3" fillId="0" borderId="11" xfId="0" applyFont="1" applyBorder="1" applyAlignment="1">
      <alignment vertical="top" wrapText="1"/>
    </xf>
    <xf numFmtId="0" fontId="6" fillId="0" borderId="1"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5" fillId="0" borderId="3" xfId="0" applyFont="1" applyFill="1" applyBorder="1" applyAlignment="1">
      <alignment horizontal="left" vertical="top"/>
    </xf>
    <xf numFmtId="0" fontId="5" fillId="0" borderId="3" xfId="0" applyFont="1" applyFill="1" applyBorder="1" applyAlignment="1">
      <alignment vertical="top" wrapText="1"/>
    </xf>
    <xf numFmtId="0" fontId="3" fillId="0" borderId="3" xfId="0" applyFont="1" applyFill="1" applyBorder="1" applyAlignment="1">
      <alignment vertical="top" wrapText="1"/>
    </xf>
    <xf numFmtId="0" fontId="3" fillId="0" borderId="10" xfId="0" applyFont="1" applyFill="1" applyBorder="1" applyAlignment="1">
      <alignment vertical="top" wrapText="1"/>
    </xf>
    <xf numFmtId="0" fontId="3" fillId="0" borderId="1" xfId="0" applyFont="1" applyFill="1" applyBorder="1" applyAlignment="1">
      <alignment vertical="top" wrapText="1"/>
    </xf>
    <xf numFmtId="0" fontId="4" fillId="0" borderId="4" xfId="0" applyFont="1" applyFill="1" applyBorder="1" applyAlignment="1">
      <alignment horizontal="left" vertical="top"/>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3" fillId="0" borderId="4" xfId="0" applyFont="1" applyFill="1" applyBorder="1" applyAlignment="1">
      <alignment vertical="top" wrapText="1"/>
    </xf>
    <xf numFmtId="0" fontId="9" fillId="0" borderId="2" xfId="0" applyFont="1" applyFill="1" applyBorder="1" applyAlignment="1">
      <alignment vertical="top" wrapText="1"/>
    </xf>
    <xf numFmtId="0" fontId="3" fillId="0" borderId="2" xfId="0" applyFont="1" applyFill="1" applyBorder="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1" fillId="0" borderId="0" xfId="0" applyFont="1" applyAlignment="1">
      <alignment horizontal="left" vertical="top"/>
    </xf>
    <xf numFmtId="0" fontId="1" fillId="0" borderId="0" xfId="0" applyFont="1" applyAlignment="1">
      <alignment vertical="top"/>
    </xf>
    <xf numFmtId="0" fontId="8" fillId="0" borderId="3" xfId="0" applyFont="1" applyBorder="1" applyAlignment="1">
      <alignment vertical="top" wrapText="1"/>
    </xf>
    <xf numFmtId="0" fontId="0" fillId="0" borderId="13" xfId="0" applyBorder="1" applyAlignment="1">
      <alignment vertical="top" wrapText="1"/>
    </xf>
    <xf numFmtId="0" fontId="3" fillId="0" borderId="13" xfId="0" applyFont="1" applyBorder="1" applyAlignment="1">
      <alignment vertical="top" wrapText="1"/>
    </xf>
    <xf numFmtId="0" fontId="10" fillId="0" borderId="1" xfId="0" applyFont="1" applyBorder="1" applyAlignment="1">
      <alignment vertical="top" wrapText="1"/>
    </xf>
    <xf numFmtId="0" fontId="0" fillId="0" borderId="13" xfId="0" applyBorder="1"/>
    <xf numFmtId="0" fontId="1" fillId="0" borderId="0" xfId="0" applyFont="1"/>
    <xf numFmtId="0" fontId="1" fillId="0" borderId="13" xfId="0" applyFont="1" applyBorder="1"/>
    <xf numFmtId="0" fontId="8" fillId="0" borderId="3" xfId="0" applyFont="1" applyFill="1" applyBorder="1" applyAlignment="1">
      <alignment vertical="top" wrapText="1"/>
    </xf>
    <xf numFmtId="9" fontId="3" fillId="0" borderId="0" xfId="1" applyFont="1" applyAlignment="1">
      <alignment vertical="top" wrapText="1"/>
    </xf>
    <xf numFmtId="9" fontId="3" fillId="0" borderId="0" xfId="0" applyNumberFormat="1"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2" fillId="0" borderId="0" xfId="0" applyFont="1" applyAlignment="1">
      <alignment vertical="top"/>
    </xf>
    <xf numFmtId="0" fontId="0" fillId="0" borderId="0" xfId="0" applyFont="1" applyAlignment="1">
      <alignment vertical="top" wrapText="1"/>
    </xf>
    <xf numFmtId="0" fontId="0" fillId="0" borderId="3" xfId="0" applyFont="1" applyBorder="1" applyAlignment="1">
      <alignment horizontal="left" vertical="top"/>
    </xf>
    <xf numFmtId="0" fontId="0" fillId="0" borderId="3" xfId="0" applyFont="1" applyBorder="1" applyAlignment="1">
      <alignment vertical="top" wrapText="1"/>
    </xf>
    <xf numFmtId="0" fontId="0" fillId="0" borderId="4" xfId="0" applyFont="1" applyBorder="1" applyAlignment="1">
      <alignment horizontal="left" vertical="top"/>
    </xf>
    <xf numFmtId="0" fontId="0" fillId="0" borderId="4" xfId="0" applyFont="1" applyBorder="1" applyAlignment="1">
      <alignment vertical="top" wrapText="1"/>
    </xf>
    <xf numFmtId="0" fontId="0" fillId="3" borderId="3" xfId="0" applyFont="1" applyFill="1" applyBorder="1" applyAlignment="1">
      <alignment horizontal="left" vertical="top"/>
    </xf>
    <xf numFmtId="0" fontId="0" fillId="3" borderId="7" xfId="0" applyFont="1" applyFill="1" applyBorder="1" applyAlignment="1">
      <alignment vertical="top" wrapText="1"/>
    </xf>
    <xf numFmtId="0" fontId="0" fillId="0" borderId="0" xfId="0" applyFont="1" applyAlignment="1">
      <alignment horizontal="left" vertical="top"/>
    </xf>
    <xf numFmtId="0" fontId="0" fillId="0" borderId="13" xfId="0" applyFont="1" applyBorder="1" applyAlignment="1">
      <alignment vertical="top"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wrapText="1"/>
    </xf>
    <xf numFmtId="0" fontId="0" fillId="0" borderId="20" xfId="0"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view="pageBreakPreview" zoomScaleNormal="100" zoomScaleSheetLayoutView="100" workbookViewId="0">
      <selection activeCell="B10" sqref="B10"/>
    </sheetView>
  </sheetViews>
  <sheetFormatPr defaultRowHeight="14.4" x14ac:dyDescent="0.3"/>
  <cols>
    <col min="2" max="2" width="96.5546875" customWidth="1"/>
  </cols>
  <sheetData>
    <row r="1" spans="1:16" x14ac:dyDescent="0.3">
      <c r="A1" s="83" t="s">
        <v>276</v>
      </c>
    </row>
    <row r="2" spans="1:16" x14ac:dyDescent="0.3">
      <c r="A2" s="109" t="s">
        <v>323</v>
      </c>
      <c r="B2" s="109"/>
      <c r="C2" s="109"/>
      <c r="D2" s="109"/>
      <c r="E2" s="3"/>
      <c r="F2" s="3"/>
      <c r="G2" s="3"/>
      <c r="H2" s="3"/>
      <c r="I2" s="3"/>
      <c r="J2" s="3"/>
      <c r="K2" s="3"/>
      <c r="L2" s="3"/>
      <c r="M2" s="3"/>
      <c r="N2" s="3"/>
      <c r="O2" s="3"/>
      <c r="P2" s="3"/>
    </row>
    <row r="3" spans="1:16" x14ac:dyDescent="0.3">
      <c r="A3" s="109"/>
      <c r="B3" s="109"/>
      <c r="C3" s="109"/>
      <c r="D3" s="109"/>
      <c r="E3" s="3"/>
      <c r="F3" s="3"/>
      <c r="G3" s="3"/>
      <c r="H3" s="3"/>
      <c r="I3" s="3"/>
      <c r="J3" s="3"/>
      <c r="K3" s="3"/>
      <c r="L3" s="3"/>
      <c r="M3" s="3"/>
      <c r="N3" s="3"/>
      <c r="O3" s="3"/>
      <c r="P3" s="3"/>
    </row>
    <row r="4" spans="1:16" x14ac:dyDescent="0.3">
      <c r="A4" s="110"/>
      <c r="B4" s="110"/>
      <c r="C4" s="110"/>
      <c r="D4" s="110"/>
      <c r="E4" s="3"/>
      <c r="F4" s="3"/>
      <c r="G4" s="3"/>
      <c r="H4" s="3"/>
      <c r="I4" s="3"/>
      <c r="J4" s="3"/>
      <c r="K4" s="3"/>
      <c r="L4" s="3"/>
      <c r="M4" s="3"/>
      <c r="N4" s="3"/>
      <c r="O4" s="3"/>
      <c r="P4" s="3"/>
    </row>
    <row r="5" spans="1:16" s="83" customFormat="1" x14ac:dyDescent="0.3">
      <c r="A5" s="84" t="s">
        <v>277</v>
      </c>
      <c r="B5" s="84" t="s">
        <v>278</v>
      </c>
      <c r="C5" s="84" t="s">
        <v>279</v>
      </c>
      <c r="D5" s="84" t="s">
        <v>280</v>
      </c>
    </row>
    <row r="6" spans="1:16" x14ac:dyDescent="0.3">
      <c r="A6" s="82" t="s">
        <v>281</v>
      </c>
      <c r="B6" s="82" t="s">
        <v>319</v>
      </c>
      <c r="C6" s="82"/>
      <c r="D6" s="82"/>
    </row>
    <row r="7" spans="1:16" x14ac:dyDescent="0.3">
      <c r="A7" s="82" t="s">
        <v>282</v>
      </c>
      <c r="B7" s="82" t="s">
        <v>320</v>
      </c>
      <c r="C7" s="82"/>
      <c r="D7" s="82"/>
    </row>
    <row r="8" spans="1:16" x14ac:dyDescent="0.3">
      <c r="A8" s="82" t="s">
        <v>283</v>
      </c>
      <c r="B8" s="82" t="s">
        <v>321</v>
      </c>
      <c r="C8" s="82"/>
      <c r="D8" s="82"/>
    </row>
    <row r="9" spans="1:16" x14ac:dyDescent="0.3">
      <c r="A9" s="82" t="s">
        <v>284</v>
      </c>
      <c r="B9" s="82" t="s">
        <v>322</v>
      </c>
      <c r="C9" s="82"/>
      <c r="D9" s="82"/>
    </row>
    <row r="10" spans="1:16" x14ac:dyDescent="0.3">
      <c r="A10" s="82" t="s">
        <v>285</v>
      </c>
      <c r="B10" s="82"/>
      <c r="C10" s="82"/>
      <c r="D10" s="82"/>
    </row>
    <row r="11" spans="1:16" x14ac:dyDescent="0.3">
      <c r="A11" s="100"/>
      <c r="B11" s="101"/>
      <c r="C11" s="101"/>
      <c r="D11" s="102"/>
    </row>
    <row r="12" spans="1:16" x14ac:dyDescent="0.3">
      <c r="A12" s="103"/>
      <c r="B12" s="104"/>
      <c r="C12" s="104"/>
      <c r="D12" s="105"/>
    </row>
    <row r="13" spans="1:16" x14ac:dyDescent="0.3">
      <c r="A13" s="103"/>
      <c r="B13" s="104"/>
      <c r="C13" s="104"/>
      <c r="D13" s="105"/>
    </row>
    <row r="14" spans="1:16" x14ac:dyDescent="0.3">
      <c r="A14" s="106"/>
      <c r="B14" s="107"/>
      <c r="C14" s="107"/>
      <c r="D14" s="108"/>
    </row>
  </sheetData>
  <mergeCells count="2">
    <mergeCell ref="A11:D14"/>
    <mergeCell ref="A2:D4"/>
  </mergeCells>
  <pageMargins left="0.23622047244094491" right="0.23622047244094491" top="0.74803149606299213" bottom="0.74803149606299213" header="0.31496062992125984" footer="0.31496062992125984"/>
  <pageSetup paperSize="9" orientation="landscape" verticalDpi="0" r:id="rId1"/>
  <headerFooter>
    <oddHeader xml:space="preserve">&amp;R&amp;"-,Kursywa"&amp;9Załącznik nr 5 do uchwały nr XIX/82/24 z 19.04.2024 r.
 Zarządu Stowarzyszenia Lokalna Grupa Działania PARTNERSTWO dla Doliny Baryczy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2"/>
  <sheetViews>
    <sheetView view="pageBreakPreview" zoomScale="85" zoomScaleNormal="100" zoomScaleSheetLayoutView="85" workbookViewId="0">
      <pane xSplit="2" ySplit="2" topLeftCell="C3" activePane="bottomRight" state="frozen"/>
      <selection pane="topRight" activeCell="C1" sqref="C1"/>
      <selection pane="bottomLeft" activeCell="A3" sqref="A3"/>
      <selection pane="bottomRight" activeCell="B89" sqref="B89"/>
    </sheetView>
  </sheetViews>
  <sheetFormatPr defaultRowHeight="14.4" x14ac:dyDescent="0.3"/>
  <cols>
    <col min="1" max="1" width="11.44140625" style="2" customWidth="1"/>
    <col min="2" max="2" width="40.33203125" style="1" customWidth="1"/>
    <col min="3" max="3" width="44" style="6" customWidth="1"/>
    <col min="4" max="4" width="21.77734375" style="6" customWidth="1"/>
    <col min="5" max="5" width="8.88671875" style="6"/>
    <col min="6" max="6" width="36.33203125" style="6" customWidth="1"/>
    <col min="7" max="7" width="32.88671875" style="6" customWidth="1"/>
    <col min="8" max="8" width="13.88671875" style="6" customWidth="1"/>
    <col min="9" max="9" width="8.88671875" style="1"/>
    <col min="10" max="14" width="8.88671875" style="3"/>
    <col min="15" max="15" width="9.33203125" style="3" customWidth="1"/>
    <col min="16" max="16" width="16.109375" style="3" customWidth="1"/>
    <col min="17" max="19" width="8.88671875" style="3"/>
    <col min="20" max="20" width="13.33203125" style="3" customWidth="1"/>
    <col min="21" max="16384" width="8.88671875" style="3"/>
  </cols>
  <sheetData>
    <row r="1" spans="1:20" ht="15" thickBot="1" x14ac:dyDescent="0.35">
      <c r="A1" s="77" t="s">
        <v>273</v>
      </c>
    </row>
    <row r="2" spans="1:20" s="7" customFormat="1" ht="92.4" thickBot="1" x14ac:dyDescent="0.35">
      <c r="A2" s="10" t="s">
        <v>25</v>
      </c>
      <c r="B2" s="11" t="s">
        <v>26</v>
      </c>
      <c r="C2" s="12" t="s">
        <v>57</v>
      </c>
      <c r="D2" s="12" t="s">
        <v>87</v>
      </c>
      <c r="E2" s="12" t="s">
        <v>88</v>
      </c>
      <c r="F2" s="12" t="s">
        <v>89</v>
      </c>
      <c r="G2" s="12" t="s">
        <v>90</v>
      </c>
      <c r="H2" s="12" t="s">
        <v>91</v>
      </c>
      <c r="I2" s="7" t="s">
        <v>171</v>
      </c>
      <c r="J2" s="7" t="s">
        <v>172</v>
      </c>
      <c r="K2" s="7" t="s">
        <v>173</v>
      </c>
      <c r="L2" s="7" t="s">
        <v>174</v>
      </c>
      <c r="M2" s="7" t="s">
        <v>175</v>
      </c>
      <c r="O2" s="7" t="s">
        <v>27</v>
      </c>
      <c r="P2" s="89" t="s">
        <v>308</v>
      </c>
      <c r="T2" s="88" t="s">
        <v>304</v>
      </c>
    </row>
    <row r="3" spans="1:20" ht="123" thickBot="1" x14ac:dyDescent="0.35">
      <c r="A3" s="9">
        <v>1</v>
      </c>
      <c r="B3" s="13" t="s">
        <v>0</v>
      </c>
      <c r="C3" s="16" t="s">
        <v>29</v>
      </c>
      <c r="D3" s="18" t="s">
        <v>30</v>
      </c>
      <c r="E3" s="18">
        <v>1</v>
      </c>
      <c r="F3" s="14" t="s">
        <v>60</v>
      </c>
      <c r="G3" s="14" t="s">
        <v>58</v>
      </c>
      <c r="H3" s="14" t="s">
        <v>305</v>
      </c>
      <c r="I3" s="1">
        <v>1</v>
      </c>
      <c r="J3" s="3">
        <v>1</v>
      </c>
      <c r="K3" s="3">
        <v>1</v>
      </c>
      <c r="L3" s="3">
        <v>1</v>
      </c>
      <c r="M3" s="3">
        <v>1</v>
      </c>
      <c r="O3" s="3">
        <f>E3</f>
        <v>1</v>
      </c>
      <c r="P3" s="3" t="s">
        <v>294</v>
      </c>
    </row>
    <row r="4" spans="1:20" ht="29.4" thickBot="1" x14ac:dyDescent="0.35">
      <c r="A4" s="22">
        <f>A3</f>
        <v>1</v>
      </c>
      <c r="B4" s="23" t="str">
        <f>B3</f>
        <v>Szkolenia  z lokalnych kryteriów wyboru i warunków dostępu</v>
      </c>
      <c r="C4" s="17"/>
      <c r="D4" s="18" t="s">
        <v>32</v>
      </c>
      <c r="E4" s="18">
        <v>0</v>
      </c>
      <c r="F4" s="15" t="s">
        <v>31</v>
      </c>
      <c r="G4" s="15"/>
      <c r="H4" s="15"/>
      <c r="I4" s="1">
        <v>1</v>
      </c>
      <c r="J4" s="3">
        <v>1</v>
      </c>
      <c r="K4" s="3">
        <v>1</v>
      </c>
      <c r="L4" s="3">
        <v>1</v>
      </c>
      <c r="M4" s="3">
        <v>1</v>
      </c>
      <c r="P4" s="3" t="s">
        <v>294</v>
      </c>
    </row>
    <row r="5" spans="1:20" ht="123" thickBot="1" x14ac:dyDescent="0.35">
      <c r="A5" s="8">
        <v>2</v>
      </c>
      <c r="B5" s="13" t="s">
        <v>1</v>
      </c>
      <c r="C5" s="14" t="s">
        <v>33</v>
      </c>
      <c r="D5" s="18" t="s">
        <v>30</v>
      </c>
      <c r="E5" s="18">
        <v>1</v>
      </c>
      <c r="F5" s="14" t="s">
        <v>60</v>
      </c>
      <c r="G5" s="14" t="s">
        <v>58</v>
      </c>
      <c r="H5" s="14" t="s">
        <v>305</v>
      </c>
      <c r="I5" s="1">
        <v>1</v>
      </c>
      <c r="J5" s="3">
        <v>1</v>
      </c>
      <c r="K5" s="3">
        <v>1</v>
      </c>
      <c r="L5" s="3">
        <v>1</v>
      </c>
      <c r="M5" s="3">
        <v>1</v>
      </c>
      <c r="O5" s="3">
        <f>E5</f>
        <v>1</v>
      </c>
      <c r="P5" s="3" t="s">
        <v>294</v>
      </c>
    </row>
    <row r="6" spans="1:20" ht="21" thickBot="1" x14ac:dyDescent="0.35">
      <c r="A6" s="22">
        <f>A5</f>
        <v>2</v>
      </c>
      <c r="B6" s="23" t="str">
        <f>B5</f>
        <v xml:space="preserve">Przygotowanie wniosku </v>
      </c>
      <c r="C6" s="15"/>
      <c r="D6" s="18" t="s">
        <v>59</v>
      </c>
      <c r="E6" s="18">
        <v>0</v>
      </c>
      <c r="F6" s="15"/>
      <c r="G6" s="15"/>
      <c r="H6" s="15"/>
      <c r="I6" s="1">
        <v>1</v>
      </c>
      <c r="J6" s="3">
        <v>1</v>
      </c>
      <c r="K6" s="3">
        <v>1</v>
      </c>
      <c r="L6" s="3">
        <v>1</v>
      </c>
      <c r="M6" s="3">
        <v>1</v>
      </c>
      <c r="P6" s="3" t="s">
        <v>294</v>
      </c>
    </row>
    <row r="7" spans="1:20" ht="72" thickBot="1" x14ac:dyDescent="0.35">
      <c r="A7" s="8">
        <v>3</v>
      </c>
      <c r="B7" s="13" t="s">
        <v>6</v>
      </c>
      <c r="C7" s="14" t="s">
        <v>38</v>
      </c>
      <c r="D7" s="18" t="s">
        <v>63</v>
      </c>
      <c r="E7" s="18">
        <v>5</v>
      </c>
      <c r="F7" s="14" t="s">
        <v>65</v>
      </c>
      <c r="G7" s="14" t="s">
        <v>66</v>
      </c>
      <c r="H7" s="14" t="s">
        <v>305</v>
      </c>
      <c r="I7" s="1">
        <v>1</v>
      </c>
      <c r="J7" s="3">
        <v>1</v>
      </c>
      <c r="K7" s="3">
        <v>1</v>
      </c>
      <c r="L7" s="3">
        <v>1</v>
      </c>
      <c r="M7" s="3">
        <v>1</v>
      </c>
      <c r="O7" s="3">
        <f>E7</f>
        <v>5</v>
      </c>
      <c r="P7" s="3" t="s">
        <v>294</v>
      </c>
    </row>
    <row r="8" spans="1:20" ht="72" thickBot="1" x14ac:dyDescent="0.35">
      <c r="A8" s="24">
        <f t="shared" ref="A8:B10" si="0">A7</f>
        <v>3</v>
      </c>
      <c r="B8" s="25" t="str">
        <f t="shared" si="0"/>
        <v>Racjonalność kosztów</v>
      </c>
      <c r="C8" s="20"/>
      <c r="D8" s="18" t="s">
        <v>64</v>
      </c>
      <c r="E8" s="18">
        <v>3</v>
      </c>
      <c r="F8" s="20"/>
      <c r="G8" s="20"/>
      <c r="H8" s="20"/>
      <c r="I8" s="1">
        <v>1</v>
      </c>
      <c r="J8" s="3">
        <v>1</v>
      </c>
      <c r="K8" s="3">
        <v>1</v>
      </c>
      <c r="L8" s="3">
        <v>1</v>
      </c>
      <c r="M8" s="3">
        <v>1</v>
      </c>
      <c r="P8" s="3" t="s">
        <v>294</v>
      </c>
    </row>
    <row r="9" spans="1:20" ht="31.2" thickBot="1" x14ac:dyDescent="0.35">
      <c r="A9" s="24">
        <f t="shared" si="0"/>
        <v>3</v>
      </c>
      <c r="B9" s="25" t="str">
        <f t="shared" si="0"/>
        <v>Racjonalność kosztów</v>
      </c>
      <c r="C9" s="20"/>
      <c r="D9" s="18" t="s">
        <v>61</v>
      </c>
      <c r="E9" s="18">
        <v>1</v>
      </c>
      <c r="F9" s="20"/>
      <c r="G9" s="20"/>
      <c r="H9" s="20"/>
      <c r="I9" s="1">
        <v>1</v>
      </c>
      <c r="J9" s="3">
        <v>1</v>
      </c>
      <c r="K9" s="3">
        <v>1</v>
      </c>
      <c r="L9" s="3">
        <v>1</v>
      </c>
      <c r="M9" s="3">
        <v>1</v>
      </c>
      <c r="P9" s="3" t="s">
        <v>294</v>
      </c>
    </row>
    <row r="10" spans="1:20" ht="21" thickBot="1" x14ac:dyDescent="0.35">
      <c r="A10" s="22">
        <f t="shared" si="0"/>
        <v>3</v>
      </c>
      <c r="B10" s="23" t="str">
        <f t="shared" si="0"/>
        <v>Racjonalność kosztów</v>
      </c>
      <c r="C10" s="15"/>
      <c r="D10" s="18" t="s">
        <v>62</v>
      </c>
      <c r="E10" s="18">
        <v>0</v>
      </c>
      <c r="F10" s="15"/>
      <c r="G10" s="15"/>
      <c r="H10" s="15"/>
      <c r="I10" s="1">
        <v>1</v>
      </c>
      <c r="J10" s="3">
        <v>1</v>
      </c>
      <c r="K10" s="3">
        <v>1</v>
      </c>
      <c r="L10" s="3">
        <v>1</v>
      </c>
      <c r="M10" s="3">
        <v>1</v>
      </c>
      <c r="P10" s="3" t="s">
        <v>294</v>
      </c>
    </row>
    <row r="11" spans="1:20" ht="112.8" thickBot="1" x14ac:dyDescent="0.35">
      <c r="A11" s="8">
        <v>4</v>
      </c>
      <c r="B11" s="13" t="s">
        <v>7</v>
      </c>
      <c r="C11" s="14" t="s">
        <v>39</v>
      </c>
      <c r="D11" s="18" t="s">
        <v>69</v>
      </c>
      <c r="E11" s="18">
        <v>3</v>
      </c>
      <c r="F11" s="14" t="s">
        <v>70</v>
      </c>
      <c r="G11" s="14" t="s">
        <v>71</v>
      </c>
      <c r="H11" s="14" t="s">
        <v>72</v>
      </c>
      <c r="I11" s="1">
        <v>1</v>
      </c>
      <c r="J11" s="3">
        <v>1</v>
      </c>
      <c r="M11" s="3">
        <v>1</v>
      </c>
      <c r="O11" s="3">
        <f>E11</f>
        <v>3</v>
      </c>
      <c r="P11" s="3" t="s">
        <v>294</v>
      </c>
    </row>
    <row r="12" spans="1:20" ht="82.2" thickBot="1" x14ac:dyDescent="0.35">
      <c r="A12" s="24">
        <f>A11</f>
        <v>4</v>
      </c>
      <c r="B12" s="25" t="str">
        <f>B11</f>
        <v xml:space="preserve">Gotowość wniosku do realizacji </v>
      </c>
      <c r="C12" s="20"/>
      <c r="D12" s="18" t="s">
        <v>67</v>
      </c>
      <c r="E12" s="18">
        <v>1</v>
      </c>
      <c r="F12" s="20"/>
      <c r="G12" s="20"/>
      <c r="H12" s="20"/>
      <c r="I12" s="1">
        <v>1</v>
      </c>
      <c r="J12" s="3">
        <v>1</v>
      </c>
      <c r="M12" s="3">
        <v>1</v>
      </c>
      <c r="P12" s="3" t="s">
        <v>294</v>
      </c>
    </row>
    <row r="13" spans="1:20" ht="31.2" thickBot="1" x14ac:dyDescent="0.35">
      <c r="A13" s="22">
        <f>A12</f>
        <v>4</v>
      </c>
      <c r="B13" s="23" t="str">
        <f>B12</f>
        <v xml:space="preserve">Gotowość wniosku do realizacji </v>
      </c>
      <c r="C13" s="15"/>
      <c r="D13" s="18" t="s">
        <v>68</v>
      </c>
      <c r="E13" s="18">
        <v>0</v>
      </c>
      <c r="F13" s="15"/>
      <c r="G13" s="15"/>
      <c r="H13" s="15"/>
      <c r="I13" s="1">
        <v>1</v>
      </c>
      <c r="J13" s="3">
        <v>1</v>
      </c>
      <c r="M13" s="3">
        <v>1</v>
      </c>
      <c r="P13" s="3" t="s">
        <v>294</v>
      </c>
    </row>
    <row r="14" spans="1:20" ht="91.8" customHeight="1" thickBot="1" x14ac:dyDescent="0.35">
      <c r="A14" s="8">
        <v>5</v>
      </c>
      <c r="B14" s="13" t="s">
        <v>4</v>
      </c>
      <c r="C14" s="14" t="s">
        <v>36</v>
      </c>
      <c r="D14" s="18" t="s">
        <v>73</v>
      </c>
      <c r="E14" s="18">
        <v>3</v>
      </c>
      <c r="F14" s="14" t="s">
        <v>76</v>
      </c>
      <c r="G14" s="14" t="s">
        <v>338</v>
      </c>
      <c r="H14" s="14" t="s">
        <v>305</v>
      </c>
      <c r="I14" s="1">
        <v>1</v>
      </c>
      <c r="J14" s="3">
        <v>1</v>
      </c>
      <c r="K14" s="3">
        <v>1</v>
      </c>
      <c r="L14" s="3">
        <v>1</v>
      </c>
      <c r="M14" s="3">
        <v>1</v>
      </c>
      <c r="O14" s="3">
        <f>E14</f>
        <v>3</v>
      </c>
      <c r="P14" s="3" t="s">
        <v>294</v>
      </c>
    </row>
    <row r="15" spans="1:20" ht="21" thickBot="1" x14ac:dyDescent="0.35">
      <c r="A15" s="24">
        <f t="shared" ref="A15:B17" si="1">A14</f>
        <v>5</v>
      </c>
      <c r="B15" s="25" t="str">
        <f t="shared" si="1"/>
        <v xml:space="preserve">Wkład własny </v>
      </c>
      <c r="C15" s="20"/>
      <c r="D15" s="18" t="s">
        <v>74</v>
      </c>
      <c r="E15" s="18">
        <v>2</v>
      </c>
      <c r="F15" s="20"/>
      <c r="G15" s="20"/>
      <c r="H15" s="20"/>
      <c r="I15" s="1">
        <v>1</v>
      </c>
      <c r="J15" s="3">
        <v>1</v>
      </c>
      <c r="K15" s="3">
        <v>1</v>
      </c>
      <c r="L15" s="3">
        <v>1</v>
      </c>
      <c r="M15" s="3">
        <v>1</v>
      </c>
      <c r="P15" s="3" t="s">
        <v>294</v>
      </c>
    </row>
    <row r="16" spans="1:20" ht="21" thickBot="1" x14ac:dyDescent="0.35">
      <c r="A16" s="24">
        <f t="shared" si="1"/>
        <v>5</v>
      </c>
      <c r="B16" s="25" t="str">
        <f t="shared" si="1"/>
        <v xml:space="preserve">Wkład własny </v>
      </c>
      <c r="C16" s="20"/>
      <c r="D16" s="18" t="s">
        <v>75</v>
      </c>
      <c r="E16" s="18">
        <v>1</v>
      </c>
      <c r="F16" s="20"/>
      <c r="G16" s="20"/>
      <c r="H16" s="20"/>
      <c r="I16" s="1">
        <v>1</v>
      </c>
      <c r="J16" s="3">
        <v>1</v>
      </c>
      <c r="K16" s="3">
        <v>1</v>
      </c>
      <c r="L16" s="3">
        <v>1</v>
      </c>
      <c r="M16" s="3">
        <v>1</v>
      </c>
      <c r="P16" s="3" t="s">
        <v>294</v>
      </c>
    </row>
    <row r="17" spans="1:18" ht="15" thickBot="1" x14ac:dyDescent="0.35">
      <c r="A17" s="22">
        <f t="shared" si="1"/>
        <v>5</v>
      </c>
      <c r="B17" s="23" t="str">
        <f t="shared" si="1"/>
        <v xml:space="preserve">Wkład własny </v>
      </c>
      <c r="C17" s="15"/>
      <c r="D17" s="18" t="s">
        <v>77</v>
      </c>
      <c r="E17" s="18">
        <v>0</v>
      </c>
      <c r="F17" s="15"/>
      <c r="G17" s="15"/>
      <c r="H17" s="15"/>
      <c r="I17" s="1">
        <v>1</v>
      </c>
      <c r="J17" s="3">
        <v>1</v>
      </c>
      <c r="K17" s="3">
        <v>1</v>
      </c>
      <c r="L17" s="3">
        <v>1</v>
      </c>
      <c r="M17" s="3">
        <v>1</v>
      </c>
      <c r="P17" s="3" t="s">
        <v>294</v>
      </c>
    </row>
    <row r="18" spans="1:18" ht="92.4" thickBot="1" x14ac:dyDescent="0.35">
      <c r="A18" s="8">
        <v>6</v>
      </c>
      <c r="B18" s="13" t="s">
        <v>8</v>
      </c>
      <c r="C18" s="14" t="s">
        <v>40</v>
      </c>
      <c r="D18" s="18" t="s">
        <v>337</v>
      </c>
      <c r="E18" s="18">
        <v>2</v>
      </c>
      <c r="F18" s="14" t="s">
        <v>286</v>
      </c>
      <c r="G18" s="14" t="s">
        <v>303</v>
      </c>
      <c r="H18" s="85" t="s">
        <v>305</v>
      </c>
      <c r="I18" s="1">
        <v>1</v>
      </c>
      <c r="J18" s="3">
        <v>1</v>
      </c>
      <c r="K18" s="3">
        <v>1</v>
      </c>
      <c r="L18" s="3">
        <v>1</v>
      </c>
      <c r="M18" s="3">
        <v>1</v>
      </c>
      <c r="O18" s="3">
        <f>E18</f>
        <v>2</v>
      </c>
      <c r="P18" s="3" t="s">
        <v>294</v>
      </c>
      <c r="R18" s="3" t="s">
        <v>271</v>
      </c>
    </row>
    <row r="19" spans="1:18" ht="21" thickBot="1" x14ac:dyDescent="0.35">
      <c r="A19" s="24">
        <f>A18</f>
        <v>6</v>
      </c>
      <c r="B19" s="25" t="str">
        <f>B18</f>
        <v xml:space="preserve">Efektywność projektu </v>
      </c>
      <c r="C19" s="20"/>
      <c r="D19" s="18" t="s">
        <v>336</v>
      </c>
      <c r="E19" s="18">
        <v>1</v>
      </c>
      <c r="F19" s="20"/>
      <c r="G19" s="20"/>
      <c r="H19" s="20"/>
      <c r="I19" s="1">
        <v>1</v>
      </c>
      <c r="J19" s="3">
        <v>1</v>
      </c>
      <c r="K19" s="3">
        <v>1</v>
      </c>
      <c r="L19" s="3">
        <v>1</v>
      </c>
      <c r="M19" s="3">
        <v>1</v>
      </c>
      <c r="P19" s="3" t="s">
        <v>294</v>
      </c>
    </row>
    <row r="20" spans="1:18" ht="21" thickBot="1" x14ac:dyDescent="0.35">
      <c r="A20" s="22">
        <f>A19</f>
        <v>6</v>
      </c>
      <c r="B20" s="23" t="str">
        <f>B19</f>
        <v xml:space="preserve">Efektywność projektu </v>
      </c>
      <c r="C20" s="15"/>
      <c r="D20" s="18" t="s">
        <v>78</v>
      </c>
      <c r="E20" s="18">
        <v>0</v>
      </c>
      <c r="F20" s="15"/>
      <c r="G20" s="15"/>
      <c r="H20" s="15"/>
      <c r="I20" s="1">
        <v>1</v>
      </c>
      <c r="J20" s="3">
        <v>1</v>
      </c>
      <c r="K20" s="3">
        <v>1</v>
      </c>
      <c r="L20" s="3">
        <v>1</v>
      </c>
      <c r="M20" s="3">
        <v>1</v>
      </c>
      <c r="P20" s="3" t="s">
        <v>294</v>
      </c>
    </row>
    <row r="21" spans="1:18" s="4" customFormat="1" ht="174" thickBot="1" x14ac:dyDescent="0.35">
      <c r="A21" s="74">
        <v>7</v>
      </c>
      <c r="B21" s="75" t="s">
        <v>9</v>
      </c>
      <c r="C21" s="65" t="s">
        <v>41</v>
      </c>
      <c r="D21" s="67" t="s">
        <v>79</v>
      </c>
      <c r="E21" s="67">
        <v>1</v>
      </c>
      <c r="F21" s="65" t="s">
        <v>81</v>
      </c>
      <c r="G21" s="65" t="s">
        <v>82</v>
      </c>
      <c r="H21" s="65" t="s">
        <v>306</v>
      </c>
      <c r="I21" s="5"/>
      <c r="K21" s="4">
        <v>1</v>
      </c>
      <c r="L21" s="4">
        <v>1</v>
      </c>
      <c r="M21" s="4">
        <v>1</v>
      </c>
      <c r="O21" s="4">
        <f>E21</f>
        <v>1</v>
      </c>
      <c r="P21" s="4" t="s">
        <v>294</v>
      </c>
    </row>
    <row r="22" spans="1:18" s="4" customFormat="1" ht="21" thickBot="1" x14ac:dyDescent="0.35">
      <c r="A22" s="37">
        <f>A21</f>
        <v>7</v>
      </c>
      <c r="B22" s="38" t="str">
        <f>B21</f>
        <v>Potencjał/struktura organizacyjna NGO</v>
      </c>
      <c r="C22" s="73"/>
      <c r="D22" s="67" t="s">
        <v>80</v>
      </c>
      <c r="E22" s="67">
        <v>0</v>
      </c>
      <c r="F22" s="73"/>
      <c r="G22" s="73"/>
      <c r="H22" s="73"/>
      <c r="I22" s="5"/>
      <c r="K22" s="4">
        <v>1</v>
      </c>
      <c r="L22" s="4">
        <v>1</v>
      </c>
      <c r="M22" s="4">
        <v>1</v>
      </c>
      <c r="P22" s="4" t="s">
        <v>294</v>
      </c>
    </row>
    <row r="23" spans="1:18" ht="133.19999999999999" thickBot="1" x14ac:dyDescent="0.35">
      <c r="A23" s="8">
        <v>8</v>
      </c>
      <c r="B23" s="13" t="s">
        <v>3</v>
      </c>
      <c r="C23" s="14" t="s">
        <v>35</v>
      </c>
      <c r="D23" s="18" t="s">
        <v>83</v>
      </c>
      <c r="E23" s="18">
        <v>2</v>
      </c>
      <c r="F23" s="14" t="s">
        <v>85</v>
      </c>
      <c r="G23" s="14" t="s">
        <v>86</v>
      </c>
      <c r="H23" s="14" t="s">
        <v>305</v>
      </c>
      <c r="I23" s="1">
        <v>1</v>
      </c>
      <c r="J23" s="3">
        <v>1</v>
      </c>
      <c r="K23" s="3">
        <v>1</v>
      </c>
      <c r="L23" s="3">
        <v>1</v>
      </c>
      <c r="M23" s="3">
        <v>1</v>
      </c>
      <c r="O23" s="3">
        <f>E23</f>
        <v>2</v>
      </c>
      <c r="P23" s="3" t="s">
        <v>295</v>
      </c>
    </row>
    <row r="24" spans="1:18" ht="15" thickBot="1" x14ac:dyDescent="0.35">
      <c r="A24" s="22">
        <f>A23</f>
        <v>8</v>
      </c>
      <c r="B24" s="23" t="str">
        <f>B23</f>
        <v>Innowacyjność  </v>
      </c>
      <c r="C24" s="15"/>
      <c r="D24" s="18" t="s">
        <v>84</v>
      </c>
      <c r="E24" s="18">
        <v>0</v>
      </c>
      <c r="F24" s="15"/>
      <c r="G24" s="15"/>
      <c r="H24" s="15"/>
      <c r="I24" s="1">
        <v>1</v>
      </c>
      <c r="J24" s="3">
        <v>1</v>
      </c>
      <c r="K24" s="3">
        <v>1</v>
      </c>
      <c r="L24" s="3">
        <v>1</v>
      </c>
      <c r="M24" s="3">
        <v>1</v>
      </c>
      <c r="P24" s="3" t="s">
        <v>295</v>
      </c>
    </row>
    <row r="25" spans="1:18" ht="92.4" thickBot="1" x14ac:dyDescent="0.35">
      <c r="A25" s="8">
        <v>9</v>
      </c>
      <c r="B25" s="13" t="s">
        <v>10</v>
      </c>
      <c r="C25" s="14" t="s">
        <v>42</v>
      </c>
      <c r="D25" s="18" t="s">
        <v>92</v>
      </c>
      <c r="E25" s="18">
        <v>5</v>
      </c>
      <c r="F25" s="14" t="s">
        <v>96</v>
      </c>
      <c r="G25" s="14" t="s">
        <v>97</v>
      </c>
      <c r="H25" s="14" t="s">
        <v>305</v>
      </c>
      <c r="I25" s="1">
        <v>1</v>
      </c>
      <c r="J25" s="3">
        <v>1</v>
      </c>
      <c r="K25" s="3">
        <v>1</v>
      </c>
      <c r="L25" s="3">
        <v>1</v>
      </c>
      <c r="M25" s="3">
        <v>1</v>
      </c>
      <c r="O25" s="3">
        <f>E25</f>
        <v>5</v>
      </c>
      <c r="P25" s="3" t="s">
        <v>295</v>
      </c>
    </row>
    <row r="26" spans="1:18" ht="41.4" thickBot="1" x14ac:dyDescent="0.35">
      <c r="A26" s="24">
        <f t="shared" ref="A26:B28" si="2">A25</f>
        <v>9</v>
      </c>
      <c r="B26" s="25" t="str">
        <f t="shared" si="2"/>
        <v>Przeciwdziałanie zmianom klimatu - energia</v>
      </c>
      <c r="C26" s="20"/>
      <c r="D26" s="18" t="s">
        <v>93</v>
      </c>
      <c r="E26" s="18">
        <v>3</v>
      </c>
      <c r="F26" s="20"/>
      <c r="G26" s="20"/>
      <c r="H26" s="20"/>
      <c r="I26" s="1">
        <v>1</v>
      </c>
      <c r="J26" s="3">
        <v>1</v>
      </c>
      <c r="K26" s="3">
        <v>1</v>
      </c>
      <c r="L26" s="3">
        <v>1</v>
      </c>
      <c r="M26" s="3">
        <v>1</v>
      </c>
      <c r="P26" s="3" t="s">
        <v>295</v>
      </c>
    </row>
    <row r="27" spans="1:18" ht="41.4" thickBot="1" x14ac:dyDescent="0.35">
      <c r="A27" s="24">
        <f t="shared" si="2"/>
        <v>9</v>
      </c>
      <c r="B27" s="25" t="str">
        <f t="shared" si="2"/>
        <v>Przeciwdziałanie zmianom klimatu - energia</v>
      </c>
      <c r="C27" s="20"/>
      <c r="D27" s="18" t="s">
        <v>95</v>
      </c>
      <c r="E27" s="18">
        <v>1</v>
      </c>
      <c r="F27" s="20"/>
      <c r="G27" s="20"/>
      <c r="H27" s="20"/>
      <c r="I27" s="1">
        <v>1</v>
      </c>
      <c r="J27" s="3">
        <v>1</v>
      </c>
      <c r="K27" s="3">
        <v>1</v>
      </c>
      <c r="L27" s="3">
        <v>1</v>
      </c>
      <c r="M27" s="3">
        <v>1</v>
      </c>
      <c r="P27" s="3" t="s">
        <v>295</v>
      </c>
    </row>
    <row r="28" spans="1:18" ht="31.2" thickBot="1" x14ac:dyDescent="0.35">
      <c r="A28" s="22">
        <f t="shared" si="2"/>
        <v>9</v>
      </c>
      <c r="B28" s="23" t="str">
        <f t="shared" si="2"/>
        <v>Przeciwdziałanie zmianom klimatu - energia</v>
      </c>
      <c r="C28" s="15"/>
      <c r="D28" s="18" t="s">
        <v>94</v>
      </c>
      <c r="E28" s="18">
        <v>0</v>
      </c>
      <c r="F28" s="15"/>
      <c r="G28" s="15"/>
      <c r="H28" s="15"/>
      <c r="I28" s="1">
        <v>1</v>
      </c>
      <c r="J28" s="3">
        <v>1</v>
      </c>
      <c r="K28" s="3">
        <v>1</v>
      </c>
      <c r="L28" s="3">
        <v>1</v>
      </c>
      <c r="M28" s="3">
        <v>1</v>
      </c>
      <c r="P28" s="3" t="s">
        <v>295</v>
      </c>
    </row>
    <row r="29" spans="1:18" ht="79.8" customHeight="1" thickBot="1" x14ac:dyDescent="0.35">
      <c r="A29" s="8">
        <v>10</v>
      </c>
      <c r="B29" s="13" t="s">
        <v>11</v>
      </c>
      <c r="C29" s="14" t="s">
        <v>43</v>
      </c>
      <c r="D29" s="18" t="s">
        <v>98</v>
      </c>
      <c r="E29" s="18">
        <v>3</v>
      </c>
      <c r="F29" s="14" t="s">
        <v>102</v>
      </c>
      <c r="G29" s="14" t="s">
        <v>103</v>
      </c>
      <c r="H29" s="14" t="s">
        <v>305</v>
      </c>
      <c r="I29" s="1">
        <v>1</v>
      </c>
      <c r="J29" s="3">
        <v>1</v>
      </c>
      <c r="K29" s="3">
        <v>1</v>
      </c>
      <c r="L29" s="3">
        <v>1</v>
      </c>
      <c r="M29" s="3">
        <v>1</v>
      </c>
      <c r="O29" s="3">
        <f>E29</f>
        <v>3</v>
      </c>
      <c r="P29" s="3" t="s">
        <v>295</v>
      </c>
    </row>
    <row r="30" spans="1:18" ht="41.4" thickBot="1" x14ac:dyDescent="0.35">
      <c r="A30" s="24">
        <f t="shared" ref="A30:B32" si="3">A29</f>
        <v>10</v>
      </c>
      <c r="B30" s="25" t="str">
        <f t="shared" si="3"/>
        <v xml:space="preserve">Przeciwdziałanie zmianom klimatu- woda </v>
      </c>
      <c r="C30" s="20"/>
      <c r="D30" s="18" t="s">
        <v>99</v>
      </c>
      <c r="E30" s="18">
        <v>2</v>
      </c>
      <c r="F30" s="20"/>
      <c r="G30" s="20"/>
      <c r="H30" s="20"/>
      <c r="I30" s="1">
        <v>1</v>
      </c>
      <c r="J30" s="3">
        <v>1</v>
      </c>
      <c r="K30" s="3">
        <v>1</v>
      </c>
      <c r="L30" s="3">
        <v>1</v>
      </c>
      <c r="M30" s="3">
        <v>1</v>
      </c>
      <c r="P30" s="3" t="s">
        <v>295</v>
      </c>
    </row>
    <row r="31" spans="1:18" ht="41.4" thickBot="1" x14ac:dyDescent="0.35">
      <c r="A31" s="24">
        <f t="shared" si="3"/>
        <v>10</v>
      </c>
      <c r="B31" s="25" t="str">
        <f t="shared" si="3"/>
        <v xml:space="preserve">Przeciwdziałanie zmianom klimatu- woda </v>
      </c>
      <c r="C31" s="20"/>
      <c r="D31" s="18" t="s">
        <v>100</v>
      </c>
      <c r="E31" s="18">
        <v>1</v>
      </c>
      <c r="F31" s="20"/>
      <c r="G31" s="20"/>
      <c r="H31" s="20"/>
      <c r="I31" s="1">
        <v>1</v>
      </c>
      <c r="J31" s="3">
        <v>1</v>
      </c>
      <c r="K31" s="3">
        <v>1</v>
      </c>
      <c r="L31" s="3">
        <v>1</v>
      </c>
      <c r="M31" s="3">
        <v>1</v>
      </c>
      <c r="P31" s="3" t="s">
        <v>295</v>
      </c>
    </row>
    <row r="32" spans="1:18" ht="31.2" thickBot="1" x14ac:dyDescent="0.35">
      <c r="A32" s="22">
        <f t="shared" si="3"/>
        <v>10</v>
      </c>
      <c r="B32" s="23" t="str">
        <f t="shared" si="3"/>
        <v xml:space="preserve">Przeciwdziałanie zmianom klimatu- woda </v>
      </c>
      <c r="C32" s="15"/>
      <c r="D32" s="18" t="s">
        <v>101</v>
      </c>
      <c r="E32" s="18">
        <v>0</v>
      </c>
      <c r="F32" s="15"/>
      <c r="G32" s="15"/>
      <c r="H32" s="15"/>
      <c r="I32" s="1">
        <v>1</v>
      </c>
      <c r="J32" s="3">
        <v>1</v>
      </c>
      <c r="K32" s="3">
        <v>1</v>
      </c>
      <c r="L32" s="3">
        <v>1</v>
      </c>
      <c r="M32" s="3">
        <v>1</v>
      </c>
      <c r="P32" s="3" t="s">
        <v>295</v>
      </c>
    </row>
    <row r="33" spans="1:18" ht="41.4" thickBot="1" x14ac:dyDescent="0.35">
      <c r="A33" s="8">
        <v>11</v>
      </c>
      <c r="B33" s="13" t="s">
        <v>17</v>
      </c>
      <c r="C33" s="14" t="s">
        <v>48</v>
      </c>
      <c r="D33" s="18" t="s">
        <v>104</v>
      </c>
      <c r="E33" s="18">
        <v>5</v>
      </c>
      <c r="F33" s="14" t="s">
        <v>107</v>
      </c>
      <c r="G33" s="14" t="s">
        <v>297</v>
      </c>
      <c r="H33" s="14" t="s">
        <v>108</v>
      </c>
      <c r="I33" s="1">
        <v>1</v>
      </c>
      <c r="J33" s="3">
        <v>1</v>
      </c>
      <c r="O33" s="3">
        <f>E33</f>
        <v>5</v>
      </c>
      <c r="P33" s="3" t="s">
        <v>295</v>
      </c>
    </row>
    <row r="34" spans="1:18" ht="21" thickBot="1" x14ac:dyDescent="0.35">
      <c r="A34" s="24">
        <f>A33</f>
        <v>11</v>
      </c>
      <c r="B34" s="25" t="str">
        <f>B33</f>
        <v>Tworzenie miejsc pracy  </v>
      </c>
      <c r="C34" s="20"/>
      <c r="D34" s="18" t="s">
        <v>105</v>
      </c>
      <c r="E34" s="18">
        <v>3</v>
      </c>
      <c r="F34" s="20"/>
      <c r="G34" s="20"/>
      <c r="H34" s="20"/>
      <c r="I34" s="1">
        <v>1</v>
      </c>
      <c r="J34" s="3">
        <v>1</v>
      </c>
      <c r="P34" s="3" t="s">
        <v>295</v>
      </c>
    </row>
    <row r="35" spans="1:18" ht="31.2" thickBot="1" x14ac:dyDescent="0.35">
      <c r="A35" s="22">
        <f>A34</f>
        <v>11</v>
      </c>
      <c r="B35" s="23" t="str">
        <f>B34</f>
        <v>Tworzenie miejsc pracy  </v>
      </c>
      <c r="C35" s="15"/>
      <c r="D35" s="18" t="s">
        <v>106</v>
      </c>
      <c r="E35" s="18">
        <v>0</v>
      </c>
      <c r="F35" s="15"/>
      <c r="G35" s="15"/>
      <c r="H35" s="15"/>
      <c r="I35" s="1">
        <v>1</v>
      </c>
      <c r="J35" s="3">
        <v>1</v>
      </c>
      <c r="P35" s="3" t="s">
        <v>295</v>
      </c>
    </row>
    <row r="36" spans="1:18" ht="51.6" thickBot="1" x14ac:dyDescent="0.35">
      <c r="A36" s="8">
        <v>12</v>
      </c>
      <c r="B36" s="13" t="s">
        <v>18</v>
      </c>
      <c r="C36" s="14" t="s">
        <v>49</v>
      </c>
      <c r="D36" s="18" t="s">
        <v>109</v>
      </c>
      <c r="E36" s="18">
        <v>2</v>
      </c>
      <c r="F36" s="14" t="s">
        <v>111</v>
      </c>
      <c r="G36" s="14"/>
      <c r="H36" s="14" t="s">
        <v>112</v>
      </c>
      <c r="I36" s="1">
        <v>1</v>
      </c>
      <c r="J36" s="3">
        <v>1</v>
      </c>
      <c r="O36" s="3">
        <f>E36</f>
        <v>2</v>
      </c>
      <c r="P36" s="3" t="s">
        <v>295</v>
      </c>
    </row>
    <row r="37" spans="1:18" ht="31.2" thickBot="1" x14ac:dyDescent="0.35">
      <c r="A37" s="22">
        <f>A36</f>
        <v>12</v>
      </c>
      <c r="B37" s="23" t="str">
        <f>B36</f>
        <v xml:space="preserve">Grupy wymagające wsparcia na rynku pracy </v>
      </c>
      <c r="C37" s="15"/>
      <c r="D37" s="18" t="s">
        <v>110</v>
      </c>
      <c r="E37" s="18">
        <v>0</v>
      </c>
      <c r="F37" s="15"/>
      <c r="G37" s="15"/>
      <c r="H37" s="15"/>
      <c r="I37" s="1">
        <v>1</v>
      </c>
      <c r="J37" s="3">
        <v>1</v>
      </c>
      <c r="P37" s="3" t="s">
        <v>295</v>
      </c>
    </row>
    <row r="38" spans="1:18" ht="51.6" thickBot="1" x14ac:dyDescent="0.35">
      <c r="A38" s="8">
        <v>13</v>
      </c>
      <c r="B38" s="13" t="s">
        <v>170</v>
      </c>
      <c r="C38" s="14" t="s">
        <v>50</v>
      </c>
      <c r="D38" s="18" t="s">
        <v>113</v>
      </c>
      <c r="E38" s="18">
        <v>2</v>
      </c>
      <c r="F38" s="14" t="s">
        <v>116</v>
      </c>
      <c r="G38" s="14" t="s">
        <v>297</v>
      </c>
      <c r="H38" s="14" t="s">
        <v>108</v>
      </c>
      <c r="I38" s="1">
        <v>1</v>
      </c>
      <c r="J38" s="3">
        <v>1</v>
      </c>
      <c r="O38" s="3">
        <f>E38</f>
        <v>2</v>
      </c>
      <c r="P38" s="3" t="s">
        <v>295</v>
      </c>
    </row>
    <row r="39" spans="1:18" ht="41.4" thickBot="1" x14ac:dyDescent="0.35">
      <c r="A39" s="24">
        <f>A38</f>
        <v>13</v>
      </c>
      <c r="B39" s="25" t="str">
        <f>B38</f>
        <v>Zaspokajanie potrzeb grup wymagających wsparcia na rynku pracy  </v>
      </c>
      <c r="C39" s="20"/>
      <c r="D39" s="18" t="s">
        <v>114</v>
      </c>
      <c r="E39" s="18">
        <v>1</v>
      </c>
      <c r="F39" s="20"/>
      <c r="G39" s="20"/>
      <c r="H39" s="20"/>
      <c r="I39" s="1">
        <v>1</v>
      </c>
      <c r="J39" s="3">
        <v>1</v>
      </c>
      <c r="P39" s="3" t="s">
        <v>295</v>
      </c>
    </row>
    <row r="40" spans="1:18" ht="41.4" thickBot="1" x14ac:dyDescent="0.35">
      <c r="A40" s="22">
        <f>A39</f>
        <v>13</v>
      </c>
      <c r="B40" s="23" t="str">
        <f>B39</f>
        <v>Zaspokajanie potrzeb grup wymagających wsparcia na rynku pracy  </v>
      </c>
      <c r="C40" s="15"/>
      <c r="D40" s="18" t="s">
        <v>115</v>
      </c>
      <c r="E40" s="18">
        <v>0</v>
      </c>
      <c r="F40" s="15"/>
      <c r="G40" s="15"/>
      <c r="H40" s="15"/>
      <c r="I40" s="1">
        <v>1</v>
      </c>
      <c r="J40" s="3">
        <v>1</v>
      </c>
      <c r="P40" s="3" t="s">
        <v>295</v>
      </c>
    </row>
    <row r="41" spans="1:18" ht="51.6" thickBot="1" x14ac:dyDescent="0.35">
      <c r="A41" s="8">
        <v>14</v>
      </c>
      <c r="B41" s="13" t="s">
        <v>14</v>
      </c>
      <c r="C41" s="14" t="s">
        <v>46</v>
      </c>
      <c r="D41" s="18" t="s">
        <v>117</v>
      </c>
      <c r="E41" s="18">
        <v>1</v>
      </c>
      <c r="F41" s="14" t="s">
        <v>119</v>
      </c>
      <c r="G41" s="14" t="s">
        <v>120</v>
      </c>
      <c r="H41" s="14" t="s">
        <v>305</v>
      </c>
      <c r="I41" s="1">
        <v>1</v>
      </c>
      <c r="J41" s="3">
        <v>1</v>
      </c>
      <c r="K41" s="3">
        <v>1</v>
      </c>
      <c r="L41" s="3">
        <v>1</v>
      </c>
      <c r="M41" s="3">
        <v>1</v>
      </c>
      <c r="O41" s="3">
        <f>E41</f>
        <v>1</v>
      </c>
      <c r="P41" s="3" t="s">
        <v>296</v>
      </c>
    </row>
    <row r="42" spans="1:18" ht="41.4" thickBot="1" x14ac:dyDescent="0.35">
      <c r="A42" s="22">
        <f>A41</f>
        <v>14</v>
      </c>
      <c r="B42" s="23" t="str">
        <f>B41</f>
        <v xml:space="preserve">Obszar realizacji </v>
      </c>
      <c r="C42" s="15"/>
      <c r="D42" s="18" t="s">
        <v>118</v>
      </c>
      <c r="E42" s="18">
        <v>0</v>
      </c>
      <c r="F42" s="15"/>
      <c r="G42" s="15"/>
      <c r="H42" s="15"/>
      <c r="I42" s="1">
        <v>1</v>
      </c>
      <c r="J42" s="3">
        <v>1</v>
      </c>
      <c r="K42" s="3">
        <v>1</v>
      </c>
      <c r="L42" s="3">
        <v>1</v>
      </c>
      <c r="M42" s="3">
        <v>1</v>
      </c>
      <c r="P42" s="3" t="s">
        <v>296</v>
      </c>
    </row>
    <row r="43" spans="1:18" ht="61.8" thickBot="1" x14ac:dyDescent="0.35">
      <c r="A43" s="8">
        <v>15</v>
      </c>
      <c r="B43" s="13" t="s">
        <v>22</v>
      </c>
      <c r="C43" s="6" t="s">
        <v>54</v>
      </c>
      <c r="D43" s="18" t="s">
        <v>121</v>
      </c>
      <c r="E43" s="18">
        <v>3</v>
      </c>
      <c r="F43" s="14" t="s">
        <v>123</v>
      </c>
      <c r="G43" s="14" t="s">
        <v>124</v>
      </c>
      <c r="H43" s="14" t="s">
        <v>125</v>
      </c>
      <c r="I43" s="1">
        <v>1</v>
      </c>
      <c r="J43" s="3">
        <v>1</v>
      </c>
      <c r="O43" s="3">
        <f>E43</f>
        <v>3</v>
      </c>
      <c r="P43" s="3" t="s">
        <v>296</v>
      </c>
    </row>
    <row r="44" spans="1:18" ht="29.4" thickBot="1" x14ac:dyDescent="0.35">
      <c r="A44" s="22">
        <f>A43</f>
        <v>15</v>
      </c>
      <c r="B44" s="23" t="str">
        <f>B43</f>
        <v xml:space="preserve">Działalność rozwijana we współpracy z  samorządami lokalnymi </v>
      </c>
      <c r="D44" s="18" t="s">
        <v>122</v>
      </c>
      <c r="E44" s="18">
        <v>0</v>
      </c>
      <c r="F44" s="15"/>
      <c r="G44" s="15"/>
      <c r="H44" s="15"/>
      <c r="I44" s="1">
        <v>1</v>
      </c>
      <c r="J44" s="3">
        <v>1</v>
      </c>
      <c r="P44" s="3" t="s">
        <v>296</v>
      </c>
    </row>
    <row r="45" spans="1:18" ht="72" thickBot="1" x14ac:dyDescent="0.35">
      <c r="A45" s="8">
        <v>16</v>
      </c>
      <c r="B45" s="13" t="s">
        <v>23</v>
      </c>
      <c r="C45" s="14" t="s">
        <v>55</v>
      </c>
      <c r="D45" s="18" t="s">
        <v>121</v>
      </c>
      <c r="E45" s="18">
        <v>2</v>
      </c>
      <c r="F45" s="14" t="s">
        <v>127</v>
      </c>
      <c r="G45" s="14" t="s">
        <v>128</v>
      </c>
      <c r="H45" s="14" t="s">
        <v>108</v>
      </c>
      <c r="I45" s="1">
        <v>1</v>
      </c>
      <c r="J45" s="3">
        <v>1</v>
      </c>
      <c r="O45" s="3">
        <f>E45</f>
        <v>2</v>
      </c>
      <c r="P45" s="3" t="s">
        <v>296</v>
      </c>
    </row>
    <row r="46" spans="1:18" ht="15" thickBot="1" x14ac:dyDescent="0.35">
      <c r="A46" s="22">
        <f>A45</f>
        <v>16</v>
      </c>
      <c r="B46" s="23" t="str">
        <f>B45</f>
        <v>Związek z obszarem</v>
      </c>
      <c r="C46" s="15"/>
      <c r="D46" s="18" t="s">
        <v>122</v>
      </c>
      <c r="E46" s="18">
        <v>0</v>
      </c>
      <c r="F46" s="15"/>
      <c r="G46" s="15"/>
      <c r="H46" s="15"/>
      <c r="I46" s="1">
        <v>1</v>
      </c>
      <c r="J46" s="3">
        <v>1</v>
      </c>
      <c r="P46" s="3" t="s">
        <v>296</v>
      </c>
    </row>
    <row r="47" spans="1:18" ht="145.80000000000001" customHeight="1" thickBot="1" x14ac:dyDescent="0.35">
      <c r="A47" s="8">
        <v>17</v>
      </c>
      <c r="B47" s="13" t="s">
        <v>2</v>
      </c>
      <c r="C47" s="14" t="s">
        <v>34</v>
      </c>
      <c r="D47" s="18" t="s">
        <v>291</v>
      </c>
      <c r="E47" s="18">
        <v>5</v>
      </c>
      <c r="F47" s="78" t="s">
        <v>289</v>
      </c>
      <c r="G47" s="14" t="s">
        <v>287</v>
      </c>
      <c r="H47" s="65" t="s">
        <v>305</v>
      </c>
      <c r="I47" s="1">
        <v>1</v>
      </c>
      <c r="J47" s="3">
        <v>1</v>
      </c>
      <c r="K47" s="3">
        <v>1</v>
      </c>
      <c r="L47" s="3">
        <v>1</v>
      </c>
      <c r="M47" s="3">
        <v>1</v>
      </c>
      <c r="O47" s="3">
        <f>E47</f>
        <v>5</v>
      </c>
      <c r="P47" s="3" t="s">
        <v>296</v>
      </c>
      <c r="R47" s="1" t="s">
        <v>288</v>
      </c>
    </row>
    <row r="48" spans="1:18" ht="77.400000000000006" customHeight="1" thickBot="1" x14ac:dyDescent="0.35">
      <c r="A48" s="24">
        <f>A47</f>
        <v>17</v>
      </c>
      <c r="B48" s="25" t="str">
        <f>B47</f>
        <v>Rozwijanie oferty obszaru</v>
      </c>
      <c r="C48" s="20"/>
      <c r="D48" s="18" t="s">
        <v>292</v>
      </c>
      <c r="E48" s="18">
        <v>2</v>
      </c>
      <c r="F48" s="62"/>
      <c r="G48" s="20"/>
      <c r="H48" s="71"/>
      <c r="P48" s="3" t="s">
        <v>296</v>
      </c>
      <c r="R48" s="1"/>
    </row>
    <row r="49" spans="1:18" ht="15" thickBot="1" x14ac:dyDescent="0.35">
      <c r="A49" s="24">
        <f>A47</f>
        <v>17</v>
      </c>
      <c r="B49" s="25" t="str">
        <f>B47</f>
        <v>Rozwijanie oferty obszaru</v>
      </c>
      <c r="C49" s="20"/>
      <c r="D49" s="18" t="s">
        <v>130</v>
      </c>
      <c r="E49" s="18">
        <v>1</v>
      </c>
      <c r="F49" s="20"/>
      <c r="G49" s="20"/>
      <c r="H49" s="20"/>
      <c r="I49" s="1">
        <v>1</v>
      </c>
      <c r="J49" s="3">
        <v>1</v>
      </c>
      <c r="K49" s="3">
        <v>1</v>
      </c>
      <c r="L49" s="3">
        <v>1</v>
      </c>
      <c r="M49" s="3">
        <v>1</v>
      </c>
      <c r="P49" s="3" t="s">
        <v>296</v>
      </c>
    </row>
    <row r="50" spans="1:18" ht="21" thickBot="1" x14ac:dyDescent="0.35">
      <c r="A50" s="22">
        <f>A49</f>
        <v>17</v>
      </c>
      <c r="B50" s="23" t="str">
        <f>B49</f>
        <v>Rozwijanie oferty obszaru</v>
      </c>
      <c r="C50" s="15"/>
      <c r="D50" s="18" t="s">
        <v>129</v>
      </c>
      <c r="E50" s="18">
        <v>0</v>
      </c>
      <c r="F50" s="15"/>
      <c r="G50" s="15"/>
      <c r="H50" s="15"/>
      <c r="I50" s="1">
        <v>1</v>
      </c>
      <c r="J50" s="3">
        <v>1</v>
      </c>
      <c r="K50" s="3">
        <v>1</v>
      </c>
      <c r="L50" s="3">
        <v>1</v>
      </c>
      <c r="M50" s="3">
        <v>1</v>
      </c>
      <c r="P50" s="3" t="s">
        <v>296</v>
      </c>
    </row>
    <row r="51" spans="1:18" ht="204.6" thickBot="1" x14ac:dyDescent="0.35">
      <c r="A51" s="8">
        <v>18</v>
      </c>
      <c r="B51" s="13" t="s">
        <v>13</v>
      </c>
      <c r="C51" s="14" t="s">
        <v>45</v>
      </c>
      <c r="D51" s="18" t="s">
        <v>131</v>
      </c>
      <c r="E51" s="18">
        <v>2</v>
      </c>
      <c r="F51" s="14" t="s">
        <v>290</v>
      </c>
      <c r="G51" s="14" t="s">
        <v>133</v>
      </c>
      <c r="H51" s="65" t="s">
        <v>305</v>
      </c>
      <c r="I51" s="1">
        <v>1</v>
      </c>
      <c r="J51" s="3">
        <v>1</v>
      </c>
      <c r="K51" s="3">
        <v>1</v>
      </c>
      <c r="L51" s="3">
        <v>1</v>
      </c>
      <c r="M51" s="3">
        <v>1</v>
      </c>
      <c r="O51" s="3">
        <f>E51</f>
        <v>2</v>
      </c>
      <c r="P51" s="3" t="s">
        <v>296</v>
      </c>
      <c r="R51" s="3" t="s">
        <v>272</v>
      </c>
    </row>
    <row r="52" spans="1:18" ht="31.2" thickBot="1" x14ac:dyDescent="0.35">
      <c r="A52" s="24">
        <f>A51</f>
        <v>18</v>
      </c>
      <c r="B52" s="25" t="str">
        <f>B51</f>
        <v xml:space="preserve">Wsparcie oferty obszaru </v>
      </c>
      <c r="C52" s="20"/>
      <c r="D52" s="18" t="s">
        <v>132</v>
      </c>
      <c r="E52" s="18">
        <v>1</v>
      </c>
      <c r="F52" s="20"/>
      <c r="G52" s="20"/>
      <c r="H52" s="20"/>
      <c r="I52" s="1">
        <v>1</v>
      </c>
      <c r="J52" s="3">
        <v>1</v>
      </c>
      <c r="K52" s="3">
        <v>1</v>
      </c>
      <c r="L52" s="3">
        <v>1</v>
      </c>
      <c r="M52" s="3">
        <v>1</v>
      </c>
      <c r="P52" s="3" t="s">
        <v>296</v>
      </c>
    </row>
    <row r="53" spans="1:18" ht="15" thickBot="1" x14ac:dyDescent="0.35">
      <c r="A53" s="22">
        <f>A52</f>
        <v>18</v>
      </c>
      <c r="B53" s="23" t="str">
        <f>B52</f>
        <v xml:space="preserve">Wsparcie oferty obszaru </v>
      </c>
      <c r="C53" s="15"/>
      <c r="D53" s="18" t="s">
        <v>134</v>
      </c>
      <c r="E53" s="18">
        <v>0</v>
      </c>
      <c r="F53" s="15"/>
      <c r="G53" s="15"/>
      <c r="H53" s="15"/>
      <c r="I53" s="1">
        <v>1</v>
      </c>
      <c r="J53" s="3">
        <v>1</v>
      </c>
      <c r="K53" s="3">
        <v>1</v>
      </c>
      <c r="L53" s="3">
        <v>1</v>
      </c>
      <c r="M53" s="3">
        <v>1</v>
      </c>
      <c r="P53" s="3" t="s">
        <v>296</v>
      </c>
    </row>
    <row r="54" spans="1:18" ht="143.4" thickBot="1" x14ac:dyDescent="0.35">
      <c r="A54" s="29">
        <v>19</v>
      </c>
      <c r="B54" s="33" t="s">
        <v>5</v>
      </c>
      <c r="C54" s="14" t="s">
        <v>37</v>
      </c>
      <c r="D54" s="30" t="s">
        <v>135</v>
      </c>
      <c r="E54" s="36">
        <v>3</v>
      </c>
      <c r="F54" s="14" t="s">
        <v>139</v>
      </c>
      <c r="G54" s="14" t="s">
        <v>140</v>
      </c>
      <c r="H54" s="65" t="s">
        <v>307</v>
      </c>
      <c r="I54" s="1">
        <v>1</v>
      </c>
      <c r="J54" s="3">
        <v>1</v>
      </c>
      <c r="K54" s="3">
        <v>1</v>
      </c>
      <c r="L54" s="3">
        <v>1</v>
      </c>
      <c r="M54" s="3">
        <v>1</v>
      </c>
      <c r="O54" s="3">
        <f>E54</f>
        <v>3</v>
      </c>
      <c r="P54" s="3" t="s">
        <v>296</v>
      </c>
      <c r="R54" s="3" t="s">
        <v>272</v>
      </c>
    </row>
    <row r="55" spans="1:18" ht="31.2" thickBot="1" x14ac:dyDescent="0.35">
      <c r="A55" s="31">
        <f t="shared" ref="A55:B57" si="4">A54</f>
        <v>19</v>
      </c>
      <c r="B55" s="34" t="str">
        <f t="shared" si="4"/>
        <v xml:space="preserve">Wsparcie systemu Dolina Baryczy Poleca </v>
      </c>
      <c r="C55" s="20"/>
      <c r="D55" s="30" t="s">
        <v>136</v>
      </c>
      <c r="E55" s="36">
        <v>2</v>
      </c>
      <c r="F55" s="20"/>
      <c r="G55" s="20"/>
      <c r="H55" s="20"/>
      <c r="I55" s="1">
        <v>1</v>
      </c>
      <c r="J55" s="3">
        <v>1</v>
      </c>
      <c r="K55" s="3">
        <v>1</v>
      </c>
      <c r="L55" s="3">
        <v>1</v>
      </c>
      <c r="M55" s="3">
        <v>1</v>
      </c>
      <c r="P55" s="3" t="s">
        <v>296</v>
      </c>
    </row>
    <row r="56" spans="1:18" ht="31.2" thickBot="1" x14ac:dyDescent="0.35">
      <c r="A56" s="31">
        <f t="shared" si="4"/>
        <v>19</v>
      </c>
      <c r="B56" s="34" t="str">
        <f t="shared" si="4"/>
        <v xml:space="preserve">Wsparcie systemu Dolina Baryczy Poleca </v>
      </c>
      <c r="C56" s="20"/>
      <c r="D56" s="30" t="s">
        <v>137</v>
      </c>
      <c r="E56" s="36">
        <v>1</v>
      </c>
      <c r="F56" s="20"/>
      <c r="G56" s="20"/>
      <c r="H56" s="20"/>
      <c r="I56" s="1">
        <v>1</v>
      </c>
      <c r="J56" s="3">
        <v>1</v>
      </c>
      <c r="K56" s="3">
        <v>1</v>
      </c>
      <c r="L56" s="3">
        <v>1</v>
      </c>
      <c r="M56" s="3">
        <v>1</v>
      </c>
      <c r="P56" s="3" t="s">
        <v>296</v>
      </c>
    </row>
    <row r="57" spans="1:18" ht="31.2" thickBot="1" x14ac:dyDescent="0.35">
      <c r="A57" s="32">
        <f t="shared" si="4"/>
        <v>19</v>
      </c>
      <c r="B57" s="35" t="str">
        <f t="shared" si="4"/>
        <v xml:space="preserve">Wsparcie systemu Dolina Baryczy Poleca </v>
      </c>
      <c r="C57" s="15"/>
      <c r="D57" s="30" t="s">
        <v>138</v>
      </c>
      <c r="E57" s="36">
        <v>0</v>
      </c>
      <c r="F57" s="15"/>
      <c r="G57" s="15"/>
      <c r="H57" s="15"/>
      <c r="I57" s="1">
        <v>1</v>
      </c>
      <c r="J57" s="3">
        <v>1</v>
      </c>
      <c r="K57" s="3">
        <v>1</v>
      </c>
      <c r="L57" s="3">
        <v>1</v>
      </c>
      <c r="M57" s="3">
        <v>1</v>
      </c>
      <c r="P57" s="3" t="s">
        <v>296</v>
      </c>
    </row>
    <row r="58" spans="1:18" ht="51.6" thickBot="1" x14ac:dyDescent="0.35">
      <c r="A58" s="8">
        <v>20</v>
      </c>
      <c r="B58" s="33" t="s">
        <v>21</v>
      </c>
      <c r="C58" s="14" t="s">
        <v>53</v>
      </c>
      <c r="D58" s="28" t="s">
        <v>141</v>
      </c>
      <c r="E58" s="17">
        <v>2</v>
      </c>
      <c r="F58" s="14" t="s">
        <v>144</v>
      </c>
      <c r="G58" s="14" t="s">
        <v>339</v>
      </c>
      <c r="H58" s="65" t="s">
        <v>305</v>
      </c>
      <c r="I58" s="1">
        <v>1</v>
      </c>
      <c r="J58" s="3">
        <v>1</v>
      </c>
      <c r="K58" s="3">
        <v>1</v>
      </c>
      <c r="L58" s="3">
        <v>1</v>
      </c>
      <c r="M58" s="3">
        <v>1</v>
      </c>
      <c r="O58" s="3">
        <f>E58</f>
        <v>2</v>
      </c>
      <c r="P58" s="3" t="s">
        <v>296</v>
      </c>
      <c r="R58" s="3" t="s">
        <v>272</v>
      </c>
    </row>
    <row r="59" spans="1:18" ht="41.4" thickBot="1" x14ac:dyDescent="0.35">
      <c r="A59" s="24">
        <f>A58</f>
        <v>20</v>
      </c>
      <c r="B59" s="34" t="str">
        <f>B58</f>
        <v>Przynależność do systemu Dolina Baryczy Poleca</v>
      </c>
      <c r="C59" s="20"/>
      <c r="D59" s="30" t="s">
        <v>142</v>
      </c>
      <c r="E59" s="36">
        <v>1</v>
      </c>
      <c r="F59" s="20"/>
      <c r="G59" s="20"/>
      <c r="H59" s="20"/>
      <c r="I59" s="1">
        <v>1</v>
      </c>
      <c r="J59" s="3">
        <v>1</v>
      </c>
      <c r="K59" s="3">
        <v>1</v>
      </c>
      <c r="L59" s="3">
        <v>1</v>
      </c>
      <c r="M59" s="3">
        <v>1</v>
      </c>
      <c r="P59" s="3" t="s">
        <v>296</v>
      </c>
    </row>
    <row r="60" spans="1:18" ht="29.4" thickBot="1" x14ac:dyDescent="0.35">
      <c r="A60" s="22">
        <f>A59</f>
        <v>20</v>
      </c>
      <c r="B60" s="35" t="str">
        <f>B59</f>
        <v>Przynależność do systemu Dolina Baryczy Poleca</v>
      </c>
      <c r="C60" s="15"/>
      <c r="D60" s="30" t="s">
        <v>143</v>
      </c>
      <c r="E60" s="36">
        <v>0</v>
      </c>
      <c r="F60" s="15"/>
      <c r="G60" s="15"/>
      <c r="H60" s="15"/>
      <c r="I60" s="1">
        <v>1</v>
      </c>
      <c r="J60" s="3">
        <v>1</v>
      </c>
      <c r="K60" s="3">
        <v>1</v>
      </c>
      <c r="L60" s="3">
        <v>1</v>
      </c>
      <c r="M60" s="3">
        <v>1</v>
      </c>
      <c r="P60" s="3" t="s">
        <v>296</v>
      </c>
    </row>
    <row r="61" spans="1:18" ht="133.19999999999999" thickBot="1" x14ac:dyDescent="0.35">
      <c r="A61" s="9">
        <v>21</v>
      </c>
      <c r="B61" s="19" t="s">
        <v>12</v>
      </c>
      <c r="C61" s="20" t="s">
        <v>44</v>
      </c>
      <c r="D61" s="18" t="s">
        <v>145</v>
      </c>
      <c r="E61" s="36">
        <v>3</v>
      </c>
      <c r="F61" s="14" t="s">
        <v>148</v>
      </c>
      <c r="G61" s="14" t="s">
        <v>149</v>
      </c>
      <c r="H61" s="14" t="s">
        <v>305</v>
      </c>
      <c r="I61" s="1">
        <v>1</v>
      </c>
      <c r="J61" s="3">
        <v>1</v>
      </c>
      <c r="K61" s="3">
        <v>1</v>
      </c>
      <c r="L61" s="3">
        <v>1</v>
      </c>
      <c r="M61" s="3">
        <v>1</v>
      </c>
      <c r="O61" s="3">
        <f>E61</f>
        <v>3</v>
      </c>
      <c r="P61" s="3" t="s">
        <v>296</v>
      </c>
    </row>
    <row r="62" spans="1:18" ht="21" thickBot="1" x14ac:dyDescent="0.35">
      <c r="A62" s="24">
        <f>A61</f>
        <v>21</v>
      </c>
      <c r="B62" s="25" t="str">
        <f>B61</f>
        <v>Promocja obszaru</v>
      </c>
      <c r="C62" s="20"/>
      <c r="D62" s="18" t="s">
        <v>146</v>
      </c>
      <c r="E62" s="36">
        <v>1</v>
      </c>
      <c r="F62" s="20"/>
      <c r="G62" s="20"/>
      <c r="H62" s="20"/>
      <c r="I62" s="1">
        <v>1</v>
      </c>
      <c r="J62" s="3">
        <v>1</v>
      </c>
      <c r="K62" s="3">
        <v>1</v>
      </c>
      <c r="L62" s="3">
        <v>1</v>
      </c>
      <c r="M62" s="3">
        <v>1</v>
      </c>
      <c r="P62" s="3" t="s">
        <v>296</v>
      </c>
    </row>
    <row r="63" spans="1:18" ht="31.2" thickBot="1" x14ac:dyDescent="0.35">
      <c r="A63" s="22">
        <f>A62</f>
        <v>21</v>
      </c>
      <c r="B63" s="23" t="str">
        <f>B62</f>
        <v>Promocja obszaru</v>
      </c>
      <c r="C63" s="15"/>
      <c r="D63" s="18" t="s">
        <v>147</v>
      </c>
      <c r="E63" s="36">
        <v>0</v>
      </c>
      <c r="F63" s="15"/>
      <c r="G63" s="15"/>
      <c r="H63" s="15"/>
      <c r="I63" s="1">
        <v>1</v>
      </c>
      <c r="J63" s="3">
        <v>1</v>
      </c>
      <c r="K63" s="3">
        <v>1</v>
      </c>
      <c r="L63" s="3">
        <v>1</v>
      </c>
      <c r="M63" s="3">
        <v>1</v>
      </c>
      <c r="P63" s="3" t="s">
        <v>296</v>
      </c>
    </row>
    <row r="64" spans="1:18" ht="112.8" thickBot="1" x14ac:dyDescent="0.35">
      <c r="A64" s="8">
        <v>22</v>
      </c>
      <c r="B64" s="13" t="s">
        <v>15</v>
      </c>
      <c r="C64" s="14" t="s">
        <v>47</v>
      </c>
      <c r="D64" s="18" t="s">
        <v>150</v>
      </c>
      <c r="E64" s="36">
        <v>5</v>
      </c>
      <c r="F64" s="14" t="s">
        <v>154</v>
      </c>
      <c r="G64" s="14" t="s">
        <v>155</v>
      </c>
      <c r="H64" s="14" t="s">
        <v>305</v>
      </c>
      <c r="I64" s="1">
        <v>1</v>
      </c>
      <c r="J64" s="3">
        <v>1</v>
      </c>
      <c r="K64" s="3">
        <v>1</v>
      </c>
      <c r="L64" s="3">
        <v>1</v>
      </c>
      <c r="M64" s="3">
        <v>1</v>
      </c>
      <c r="O64" s="3">
        <f>E64</f>
        <v>5</v>
      </c>
      <c r="P64" s="3" t="s">
        <v>296</v>
      </c>
    </row>
    <row r="65" spans="1:18" ht="51.6" thickBot="1" x14ac:dyDescent="0.35">
      <c r="A65" s="24">
        <f t="shared" ref="A65:B67" si="5">A64</f>
        <v>22</v>
      </c>
      <c r="B65" s="25" t="str">
        <f t="shared" si="5"/>
        <v>Wsparcie potencjału architektonicznego</v>
      </c>
      <c r="C65" s="20"/>
      <c r="D65" s="18" t="s">
        <v>151</v>
      </c>
      <c r="E65" s="36">
        <v>2</v>
      </c>
      <c r="F65" s="20"/>
      <c r="G65" s="20"/>
      <c r="H65" s="20"/>
      <c r="I65" s="1">
        <v>1</v>
      </c>
      <c r="J65" s="3">
        <v>1</v>
      </c>
      <c r="K65" s="3">
        <v>1</v>
      </c>
      <c r="L65" s="3">
        <v>1</v>
      </c>
      <c r="M65" s="3">
        <v>1</v>
      </c>
      <c r="P65" s="3" t="s">
        <v>296</v>
      </c>
    </row>
    <row r="66" spans="1:18" ht="31.2" thickBot="1" x14ac:dyDescent="0.35">
      <c r="A66" s="24">
        <f t="shared" si="5"/>
        <v>22</v>
      </c>
      <c r="B66" s="25" t="str">
        <f t="shared" si="5"/>
        <v>Wsparcie potencjału architektonicznego</v>
      </c>
      <c r="C66" s="20"/>
      <c r="D66" s="18" t="s">
        <v>152</v>
      </c>
      <c r="E66" s="36">
        <v>1</v>
      </c>
      <c r="F66" s="20"/>
      <c r="G66" s="20"/>
      <c r="H66" s="20"/>
      <c r="I66" s="1">
        <v>1</v>
      </c>
      <c r="J66" s="3">
        <v>1</v>
      </c>
      <c r="K66" s="3">
        <v>1</v>
      </c>
      <c r="L66" s="3">
        <v>1</v>
      </c>
      <c r="M66" s="3">
        <v>1</v>
      </c>
      <c r="P66" s="3" t="s">
        <v>296</v>
      </c>
    </row>
    <row r="67" spans="1:18" ht="31.2" thickBot="1" x14ac:dyDescent="0.35">
      <c r="A67" s="24">
        <f t="shared" si="5"/>
        <v>22</v>
      </c>
      <c r="B67" s="25" t="str">
        <f t="shared" si="5"/>
        <v>Wsparcie potencjału architektonicznego</v>
      </c>
      <c r="C67" s="20"/>
      <c r="D67" s="18" t="s">
        <v>153</v>
      </c>
      <c r="E67" s="36">
        <v>0</v>
      </c>
      <c r="F67" s="20"/>
      <c r="G67" s="20"/>
      <c r="H67" s="20"/>
      <c r="I67" s="1">
        <v>1</v>
      </c>
      <c r="J67" s="3">
        <v>1</v>
      </c>
      <c r="K67" s="3">
        <v>1</v>
      </c>
      <c r="L67" s="3">
        <v>1</v>
      </c>
      <c r="M67" s="3">
        <v>1</v>
      </c>
      <c r="P67" s="3" t="s">
        <v>296</v>
      </c>
    </row>
    <row r="68" spans="1:18" ht="174" thickBot="1" x14ac:dyDescent="0.35">
      <c r="A68" s="29">
        <v>23</v>
      </c>
      <c r="B68" s="33" t="s">
        <v>16</v>
      </c>
      <c r="C68" s="14" t="s">
        <v>204</v>
      </c>
      <c r="D68" s="30" t="s">
        <v>205</v>
      </c>
      <c r="E68" s="36">
        <v>2</v>
      </c>
      <c r="F68" s="16" t="s">
        <v>208</v>
      </c>
      <c r="G68" s="16" t="s">
        <v>338</v>
      </c>
      <c r="H68" s="14" t="s">
        <v>305</v>
      </c>
      <c r="I68" s="1">
        <v>1</v>
      </c>
      <c r="J68" s="3">
        <v>1</v>
      </c>
      <c r="K68" s="3">
        <v>1</v>
      </c>
      <c r="L68" s="3">
        <v>1</v>
      </c>
      <c r="M68" s="3">
        <v>1</v>
      </c>
      <c r="O68" s="3">
        <f>E68</f>
        <v>2</v>
      </c>
      <c r="P68" s="3" t="s">
        <v>296</v>
      </c>
    </row>
    <row r="69" spans="1:18" ht="41.4" thickBot="1" x14ac:dyDescent="0.35">
      <c r="A69" s="31">
        <f>A68</f>
        <v>23</v>
      </c>
      <c r="B69" s="34" t="str">
        <f>B68</f>
        <v>Wykorzystanie lokalnych potencjałów przyrodniczego i historyczno-kulturowego  </v>
      </c>
      <c r="C69" s="20"/>
      <c r="D69" s="30" t="s">
        <v>206</v>
      </c>
      <c r="E69" s="36">
        <v>1</v>
      </c>
      <c r="F69" s="59"/>
      <c r="G69" s="59"/>
      <c r="H69" s="20"/>
      <c r="I69" s="1">
        <v>1</v>
      </c>
      <c r="J69" s="3">
        <v>1</v>
      </c>
      <c r="K69" s="3">
        <v>1</v>
      </c>
      <c r="L69" s="3">
        <v>1</v>
      </c>
      <c r="M69" s="3">
        <v>1</v>
      </c>
      <c r="P69" s="3" t="s">
        <v>296</v>
      </c>
    </row>
    <row r="70" spans="1:18" ht="29.4" thickBot="1" x14ac:dyDescent="0.35">
      <c r="A70" s="32">
        <f>A69</f>
        <v>23</v>
      </c>
      <c r="B70" s="35" t="str">
        <f>B69</f>
        <v>Wykorzystanie lokalnych potencjałów przyrodniczego i historyczno-kulturowego  </v>
      </c>
      <c r="C70" s="15"/>
      <c r="D70" s="30" t="s">
        <v>207</v>
      </c>
      <c r="E70" s="36">
        <v>0</v>
      </c>
      <c r="F70" s="17"/>
      <c r="G70" s="17"/>
      <c r="H70" s="15"/>
      <c r="I70" s="1">
        <v>1</v>
      </c>
      <c r="J70" s="3">
        <v>1</v>
      </c>
      <c r="K70" s="3">
        <v>1</v>
      </c>
      <c r="L70" s="3">
        <v>1</v>
      </c>
      <c r="M70" s="3">
        <v>1</v>
      </c>
      <c r="P70" s="3" t="s">
        <v>296</v>
      </c>
    </row>
    <row r="71" spans="1:18" ht="92.4" thickBot="1" x14ac:dyDescent="0.35">
      <c r="A71" s="9">
        <v>24</v>
      </c>
      <c r="B71" s="19" t="s">
        <v>20</v>
      </c>
      <c r="C71" s="20" t="s">
        <v>52</v>
      </c>
      <c r="D71" s="30" t="s">
        <v>156</v>
      </c>
      <c r="E71" s="36">
        <v>2</v>
      </c>
      <c r="F71" s="20" t="s">
        <v>159</v>
      </c>
      <c r="G71" s="20" t="s">
        <v>160</v>
      </c>
      <c r="H71" s="20" t="s">
        <v>305</v>
      </c>
      <c r="I71" s="1">
        <v>1</v>
      </c>
      <c r="J71" s="3">
        <v>1</v>
      </c>
      <c r="K71" s="3">
        <v>1</v>
      </c>
      <c r="L71" s="3">
        <v>1</v>
      </c>
      <c r="M71" s="3">
        <v>1</v>
      </c>
      <c r="O71" s="3">
        <f>E71</f>
        <v>2</v>
      </c>
      <c r="P71" s="3" t="s">
        <v>296</v>
      </c>
    </row>
    <row r="72" spans="1:18" ht="41.4" thickBot="1" x14ac:dyDescent="0.35">
      <c r="A72" s="24">
        <f>A71</f>
        <v>24</v>
      </c>
      <c r="B72" s="25" t="str">
        <f>B71</f>
        <v>Potencjał turystyczny obszaru</v>
      </c>
      <c r="C72" s="20"/>
      <c r="D72" s="30" t="s">
        <v>157</v>
      </c>
      <c r="E72" s="36">
        <v>1</v>
      </c>
      <c r="F72" s="20"/>
      <c r="G72" s="20"/>
      <c r="H72" s="20"/>
      <c r="I72" s="1">
        <v>1</v>
      </c>
      <c r="J72" s="3">
        <v>1</v>
      </c>
      <c r="K72" s="3">
        <v>1</v>
      </c>
      <c r="L72" s="3">
        <v>1</v>
      </c>
      <c r="M72" s="3">
        <v>1</v>
      </c>
      <c r="P72" s="3" t="s">
        <v>296</v>
      </c>
    </row>
    <row r="73" spans="1:18" ht="21" thickBot="1" x14ac:dyDescent="0.35">
      <c r="A73" s="22">
        <f>A72</f>
        <v>24</v>
      </c>
      <c r="B73" s="23" t="str">
        <f>B72</f>
        <v>Potencjał turystyczny obszaru</v>
      </c>
      <c r="C73" s="15"/>
      <c r="D73" s="30" t="s">
        <v>158</v>
      </c>
      <c r="E73" s="36">
        <v>0</v>
      </c>
      <c r="F73" s="15"/>
      <c r="G73" s="15"/>
      <c r="H73" s="15"/>
      <c r="I73" s="1">
        <v>1</v>
      </c>
      <c r="J73" s="3">
        <v>1</v>
      </c>
      <c r="K73" s="3">
        <v>1</v>
      </c>
      <c r="L73" s="3">
        <v>1</v>
      </c>
      <c r="M73" s="3">
        <v>1</v>
      </c>
      <c r="P73" s="3" t="s">
        <v>296</v>
      </c>
    </row>
    <row r="74" spans="1:18" ht="82.2" thickBot="1" x14ac:dyDescent="0.35">
      <c r="A74" s="8">
        <v>25</v>
      </c>
      <c r="B74" s="13" t="s">
        <v>19</v>
      </c>
      <c r="C74" s="14" t="s">
        <v>51</v>
      </c>
      <c r="D74" s="30" t="s">
        <v>161</v>
      </c>
      <c r="E74" s="36">
        <v>5</v>
      </c>
      <c r="F74" s="14" t="s">
        <v>165</v>
      </c>
      <c r="G74" s="14" t="s">
        <v>166</v>
      </c>
      <c r="H74" s="14" t="s">
        <v>125</v>
      </c>
      <c r="I74" s="1">
        <v>1</v>
      </c>
      <c r="J74" s="3">
        <v>1</v>
      </c>
      <c r="O74" s="3">
        <f>E74</f>
        <v>5</v>
      </c>
      <c r="P74" s="3" t="s">
        <v>296</v>
      </c>
    </row>
    <row r="75" spans="1:18" ht="51.6" thickBot="1" x14ac:dyDescent="0.35">
      <c r="A75" s="24">
        <f t="shared" ref="A75:B77" si="6">A74</f>
        <v>25</v>
      </c>
      <c r="B75" s="25" t="str">
        <f t="shared" si="6"/>
        <v xml:space="preserve">Rybackość </v>
      </c>
      <c r="C75" s="20"/>
      <c r="D75" s="30" t="s">
        <v>162</v>
      </c>
      <c r="E75" s="36">
        <v>3</v>
      </c>
      <c r="F75" s="20"/>
      <c r="G75" s="20"/>
      <c r="H75" s="20"/>
      <c r="I75" s="1">
        <v>1</v>
      </c>
      <c r="J75" s="3">
        <v>1</v>
      </c>
      <c r="P75" s="3" t="s">
        <v>296</v>
      </c>
    </row>
    <row r="76" spans="1:18" ht="51.6" thickBot="1" x14ac:dyDescent="0.35">
      <c r="A76" s="24">
        <f t="shared" si="6"/>
        <v>25</v>
      </c>
      <c r="B76" s="25" t="str">
        <f t="shared" si="6"/>
        <v xml:space="preserve">Rybackość </v>
      </c>
      <c r="C76" s="20"/>
      <c r="D76" s="30" t="s">
        <v>163</v>
      </c>
      <c r="E76" s="36">
        <v>1</v>
      </c>
      <c r="F76" s="20"/>
      <c r="G76" s="20"/>
      <c r="H76" s="20"/>
      <c r="I76" s="1">
        <v>1</v>
      </c>
      <c r="J76" s="3">
        <v>1</v>
      </c>
      <c r="P76" s="3" t="s">
        <v>296</v>
      </c>
    </row>
    <row r="77" spans="1:18" ht="51.6" thickBot="1" x14ac:dyDescent="0.35">
      <c r="A77" s="22">
        <f t="shared" si="6"/>
        <v>25</v>
      </c>
      <c r="B77" s="25" t="str">
        <f t="shared" si="6"/>
        <v xml:space="preserve">Rybackość </v>
      </c>
      <c r="C77" s="15"/>
      <c r="D77" s="30" t="s">
        <v>164</v>
      </c>
      <c r="E77" s="36">
        <v>0</v>
      </c>
      <c r="F77" s="15"/>
      <c r="G77" s="15"/>
      <c r="H77" s="15"/>
      <c r="I77" s="1">
        <v>1</v>
      </c>
      <c r="J77" s="3">
        <v>1</v>
      </c>
      <c r="P77" s="3" t="s">
        <v>296</v>
      </c>
      <c r="R77" s="3" t="s">
        <v>293</v>
      </c>
    </row>
    <row r="78" spans="1:18" ht="51.6" thickBot="1" x14ac:dyDescent="0.35">
      <c r="A78" s="8">
        <v>26</v>
      </c>
      <c r="B78" s="13" t="s">
        <v>331</v>
      </c>
      <c r="C78" s="14" t="s">
        <v>332</v>
      </c>
      <c r="D78" s="30" t="s">
        <v>333</v>
      </c>
      <c r="E78" s="36">
        <v>2</v>
      </c>
      <c r="F78" s="14" t="s">
        <v>334</v>
      </c>
      <c r="G78" s="14" t="s">
        <v>335</v>
      </c>
      <c r="H78" s="65" t="s">
        <v>108</v>
      </c>
      <c r="I78" s="1">
        <v>1</v>
      </c>
      <c r="J78" s="3">
        <v>1</v>
      </c>
      <c r="O78" s="3">
        <v>2</v>
      </c>
    </row>
    <row r="79" spans="1:18" ht="15" thickBot="1" x14ac:dyDescent="0.35">
      <c r="A79" s="22" t="e">
        <f>#REF!</f>
        <v>#REF!</v>
      </c>
      <c r="B79" s="23" t="e">
        <f>#REF!</f>
        <v>#REF!</v>
      </c>
      <c r="C79" s="15"/>
      <c r="D79" s="30" t="s">
        <v>126</v>
      </c>
      <c r="E79" s="36">
        <v>0</v>
      </c>
      <c r="F79" s="15"/>
      <c r="G79" s="15"/>
      <c r="H79" s="15"/>
    </row>
    <row r="80" spans="1:18" ht="82.2" thickBot="1" x14ac:dyDescent="0.35">
      <c r="A80" s="8">
        <v>26</v>
      </c>
      <c r="B80" s="13" t="s">
        <v>24</v>
      </c>
      <c r="C80" s="14" t="s">
        <v>56</v>
      </c>
      <c r="D80" s="30" t="s">
        <v>167</v>
      </c>
      <c r="E80" s="36">
        <v>2</v>
      </c>
      <c r="F80" s="14" t="s">
        <v>169</v>
      </c>
      <c r="G80" s="14"/>
      <c r="H80" s="21" t="s">
        <v>305</v>
      </c>
    </row>
    <row r="81" spans="1:16" ht="51.6" thickBot="1" x14ac:dyDescent="0.35">
      <c r="A81" s="24">
        <f>A80</f>
        <v>26</v>
      </c>
      <c r="B81" s="25" t="str">
        <f>B80</f>
        <v>Realizacja zbiorowego interesu  </v>
      </c>
      <c r="C81" s="20"/>
      <c r="D81" s="30" t="s">
        <v>168</v>
      </c>
      <c r="E81" s="36">
        <v>1</v>
      </c>
      <c r="F81" s="20"/>
      <c r="G81" s="20"/>
      <c r="H81" s="20"/>
    </row>
    <row r="82" spans="1:16" ht="15" thickBot="1" x14ac:dyDescent="0.35">
      <c r="A82" s="22">
        <f>A81</f>
        <v>26</v>
      </c>
      <c r="B82" s="23" t="str">
        <f>B81</f>
        <v>Realizacja zbiorowego interesu  </v>
      </c>
      <c r="C82" s="15"/>
      <c r="D82" s="30" t="s">
        <v>126</v>
      </c>
      <c r="E82" s="36">
        <v>0</v>
      </c>
      <c r="F82" s="15"/>
      <c r="G82" s="15"/>
      <c r="H82" s="15"/>
    </row>
    <row r="83" spans="1:16" x14ac:dyDescent="0.3">
      <c r="P83" s="3" t="s">
        <v>296</v>
      </c>
    </row>
    <row r="84" spans="1:16" x14ac:dyDescent="0.3">
      <c r="O84" s="3">
        <f>SUM(O3:O80)</f>
        <v>72</v>
      </c>
    </row>
    <row r="86" spans="1:16" x14ac:dyDescent="0.3">
      <c r="B86" s="77" t="s">
        <v>264</v>
      </c>
    </row>
    <row r="87" spans="1:16" x14ac:dyDescent="0.3">
      <c r="B87" s="79" t="s">
        <v>91</v>
      </c>
      <c r="C87" s="80" t="s">
        <v>265</v>
      </c>
      <c r="D87" s="80" t="s">
        <v>266</v>
      </c>
      <c r="I87" s="3" t="s">
        <v>269</v>
      </c>
    </row>
    <row r="88" spans="1:16" x14ac:dyDescent="0.3">
      <c r="B88" s="79" t="s">
        <v>171</v>
      </c>
      <c r="C88" s="80">
        <f>ROUNDUP((0.4*D88),0)</f>
        <v>28</v>
      </c>
      <c r="D88" s="80">
        <f>O84-O36-E21</f>
        <v>69</v>
      </c>
      <c r="I88" s="3" t="s">
        <v>270</v>
      </c>
    </row>
    <row r="89" spans="1:16" x14ac:dyDescent="0.3">
      <c r="B89" s="79" t="s">
        <v>267</v>
      </c>
      <c r="C89" s="80">
        <f t="shared" ref="C89:C94" si="7">ROUNDUP((0.4*D89),0)</f>
        <v>28</v>
      </c>
      <c r="D89" s="80">
        <f>O84-O36</f>
        <v>70</v>
      </c>
    </row>
    <row r="90" spans="1:16" x14ac:dyDescent="0.3">
      <c r="B90" s="79" t="s">
        <v>172</v>
      </c>
      <c r="C90" s="80">
        <f t="shared" si="7"/>
        <v>28</v>
      </c>
      <c r="D90" s="80">
        <f>O84-O36-E21</f>
        <v>69</v>
      </c>
    </row>
    <row r="91" spans="1:16" x14ac:dyDescent="0.3">
      <c r="B91" s="79" t="s">
        <v>268</v>
      </c>
      <c r="C91" s="80">
        <f t="shared" si="7"/>
        <v>28</v>
      </c>
      <c r="D91" s="80">
        <f>O84-O36</f>
        <v>70</v>
      </c>
    </row>
    <row r="92" spans="1:16" x14ac:dyDescent="0.3">
      <c r="B92" s="79" t="s">
        <v>214</v>
      </c>
      <c r="C92" s="80">
        <f t="shared" si="7"/>
        <v>20</v>
      </c>
      <c r="D92" s="80">
        <f>SUMIF(K3:K82,1,O3:O82)</f>
        <v>48</v>
      </c>
    </row>
    <row r="93" spans="1:16" x14ac:dyDescent="0.3">
      <c r="B93" s="79" t="s">
        <v>259</v>
      </c>
      <c r="C93" s="80">
        <f t="shared" si="7"/>
        <v>20</v>
      </c>
      <c r="D93" s="80">
        <f>SUMIF(L3:L82,1,O3:O82)</f>
        <v>48</v>
      </c>
    </row>
    <row r="94" spans="1:16" x14ac:dyDescent="0.3">
      <c r="B94" s="79" t="s">
        <v>175</v>
      </c>
      <c r="C94" s="80">
        <f t="shared" si="7"/>
        <v>21</v>
      </c>
      <c r="D94" s="80">
        <f>SUMIF(M3:M82,1,O3:O82)</f>
        <v>51</v>
      </c>
      <c r="I94" s="90" t="s">
        <v>314</v>
      </c>
      <c r="J94" s="6"/>
      <c r="K94" s="6"/>
      <c r="L94" s="6"/>
    </row>
    <row r="95" spans="1:16" ht="30.6" x14ac:dyDescent="0.3">
      <c r="I95" s="6" t="s">
        <v>317</v>
      </c>
      <c r="J95" s="6" t="s">
        <v>315</v>
      </c>
      <c r="K95" s="6" t="s">
        <v>316</v>
      </c>
      <c r="L95" s="6"/>
    </row>
    <row r="96" spans="1:16" x14ac:dyDescent="0.3">
      <c r="I96" s="86" t="e">
        <f>(SUMIFS($O$3:$O$83,$I$3:$I$77,1,$P$3:$P$83,"j"))/D88</f>
        <v>#VALUE!</v>
      </c>
      <c r="J96" s="86">
        <f t="shared" ref="J96:J102" ca="1" si="8">(SUMIF($P:$P,"p",$O$3:$O$83))/D88</f>
        <v>0.2608695652173913</v>
      </c>
      <c r="K96" s="86">
        <f t="shared" ref="K96:K102" ca="1" si="9">(SUMIF($P:$P,"s",$O$3:$O$83))/D88</f>
        <v>0.52173913043478259</v>
      </c>
      <c r="L96" s="87" t="e">
        <f>SUM(I96:K96)</f>
        <v>#VALUE!</v>
      </c>
    </row>
    <row r="97" spans="9:12" x14ac:dyDescent="0.3">
      <c r="I97" s="86">
        <f t="shared" ref="I97:I102" ca="1" si="10">(SUMIF($P:$P,"j",$O$3:$O$83))/D89</f>
        <v>0.24285714285714285</v>
      </c>
      <c r="J97" s="86">
        <f t="shared" ca="1" si="8"/>
        <v>0.25714285714285712</v>
      </c>
      <c r="K97" s="86">
        <f t="shared" ca="1" si="9"/>
        <v>0.51428571428571423</v>
      </c>
      <c r="L97" s="87">
        <f t="shared" ref="L97:L102" ca="1" si="11">SUM(I97:K97)</f>
        <v>1.0142857142857142</v>
      </c>
    </row>
    <row r="98" spans="9:12" x14ac:dyDescent="0.3">
      <c r="I98" s="86">
        <f t="shared" ca="1" si="10"/>
        <v>0.24637681159420291</v>
      </c>
      <c r="J98" s="86">
        <f t="shared" ca="1" si="8"/>
        <v>0.2608695652173913</v>
      </c>
      <c r="K98" s="86">
        <f t="shared" ca="1" si="9"/>
        <v>0.52173913043478259</v>
      </c>
      <c r="L98" s="87">
        <f t="shared" ca="1" si="11"/>
        <v>1.0289855072463769</v>
      </c>
    </row>
    <row r="99" spans="9:12" x14ac:dyDescent="0.3">
      <c r="I99" s="86">
        <f t="shared" ca="1" si="10"/>
        <v>0.24285714285714285</v>
      </c>
      <c r="J99" s="86">
        <f t="shared" ca="1" si="8"/>
        <v>0.25714285714285712</v>
      </c>
      <c r="K99" s="86">
        <f t="shared" ca="1" si="9"/>
        <v>0.51428571428571423</v>
      </c>
      <c r="L99" s="87">
        <f t="shared" ca="1" si="11"/>
        <v>1.0142857142857142</v>
      </c>
    </row>
    <row r="100" spans="9:12" x14ac:dyDescent="0.3">
      <c r="I100" s="86">
        <f t="shared" ca="1" si="10"/>
        <v>0.35416666666666669</v>
      </c>
      <c r="J100" s="86">
        <f t="shared" ca="1" si="8"/>
        <v>0.375</v>
      </c>
      <c r="K100" s="86">
        <f t="shared" ca="1" si="9"/>
        <v>0.75</v>
      </c>
      <c r="L100" s="87">
        <f t="shared" ca="1" si="11"/>
        <v>1.4791666666666667</v>
      </c>
    </row>
    <row r="101" spans="9:12" x14ac:dyDescent="0.3">
      <c r="I101" s="86">
        <f t="shared" ca="1" si="10"/>
        <v>0.35416666666666669</v>
      </c>
      <c r="J101" s="86">
        <f t="shared" ca="1" si="8"/>
        <v>0.375</v>
      </c>
      <c r="K101" s="86">
        <f t="shared" ca="1" si="9"/>
        <v>0.75</v>
      </c>
      <c r="L101" s="87">
        <f t="shared" ca="1" si="11"/>
        <v>1.4791666666666667</v>
      </c>
    </row>
    <row r="102" spans="9:12" x14ac:dyDescent="0.3">
      <c r="I102" s="86">
        <f t="shared" ca="1" si="10"/>
        <v>0.33333333333333331</v>
      </c>
      <c r="J102" s="86">
        <f t="shared" ca="1" si="8"/>
        <v>0.35294117647058826</v>
      </c>
      <c r="K102" s="86">
        <f t="shared" ca="1" si="9"/>
        <v>0.70588235294117652</v>
      </c>
      <c r="L102" s="87">
        <f t="shared" ca="1" si="11"/>
        <v>1.392156862745098</v>
      </c>
    </row>
  </sheetData>
  <autoFilter ref="A2:R82"/>
  <pageMargins left="0.23622047244094491" right="0.23622047244094491" top="0.74803149606299213" bottom="0.74803149606299213" header="0.31496062992125984" footer="0.31496062992125984"/>
  <pageSetup paperSize="9" scale="68" fitToHeight="0" orientation="landscape" verticalDpi="0" r:id="rId1"/>
  <headerFooter>
    <oddHeader>&amp;R&amp;"-,Kursywa"&amp;9Załącznik nr 7 do uchwały nr XXXI/85/24 z 08.08.2024 r.
 Zarządu Stowarzyszenia Lokalna Grupa Działania PARTNERSTWO dla Doliny Baryczy</oddHeader>
    <oddFooter>&amp;C&amp;P z &amp;N</oddFooter>
  </headerFooter>
  <rowBreaks count="6" manualBreakCount="6">
    <brk id="32" max="7" man="1"/>
    <brk id="44" max="7" man="1"/>
    <brk id="50" max="7" man="1"/>
    <brk id="53" max="7" man="1"/>
    <brk id="70" max="7" man="1"/>
    <brk id="7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zoomScaleNormal="100" zoomScaleSheetLayoutView="100" workbookViewId="0">
      <pane xSplit="1" ySplit="2" topLeftCell="D3" activePane="bottomRight" state="frozen"/>
      <selection pane="topRight" activeCell="B1" sqref="B1"/>
      <selection pane="bottomLeft" activeCell="A2" sqref="A2"/>
      <selection pane="bottomRight" activeCell="B2" sqref="B2"/>
    </sheetView>
  </sheetViews>
  <sheetFormatPr defaultRowHeight="14.4" x14ac:dyDescent="0.3"/>
  <cols>
    <col min="1" max="1" width="11.44140625" style="98" customWidth="1"/>
    <col min="2" max="2" width="40.33203125" style="91" customWidth="1"/>
    <col min="3" max="3" width="44" style="6" customWidth="1"/>
    <col min="4" max="4" width="21.77734375" style="6" customWidth="1"/>
    <col min="5" max="5" width="8.88671875" style="6"/>
    <col min="6" max="6" width="36.33203125" style="6" customWidth="1"/>
    <col min="7" max="7" width="32.109375" style="6" customWidth="1"/>
    <col min="8" max="8" width="13.88671875" style="6" customWidth="1"/>
    <col min="9" max="9" width="8.88671875" style="1"/>
    <col min="10" max="14" width="8.88671875" style="3"/>
    <col min="15" max="15" width="9.33203125" style="3" customWidth="1"/>
    <col min="16" max="16384" width="8.88671875" style="3"/>
  </cols>
  <sheetData>
    <row r="1" spans="1:15" ht="15" thickBot="1" x14ac:dyDescent="0.35">
      <c r="A1" s="76" t="s">
        <v>274</v>
      </c>
    </row>
    <row r="2" spans="1:15" s="7" customFormat="1" ht="92.4" thickBot="1" x14ac:dyDescent="0.35">
      <c r="A2" s="56" t="s">
        <v>25</v>
      </c>
      <c r="B2" s="57" t="s">
        <v>26</v>
      </c>
      <c r="C2" s="58" t="s">
        <v>57</v>
      </c>
      <c r="D2" s="58" t="s">
        <v>87</v>
      </c>
      <c r="E2" s="58" t="s">
        <v>88</v>
      </c>
      <c r="F2" s="58" t="s">
        <v>89</v>
      </c>
      <c r="G2" s="12" t="s">
        <v>90</v>
      </c>
      <c r="H2" s="12" t="s">
        <v>91</v>
      </c>
      <c r="I2" s="7" t="s">
        <v>171</v>
      </c>
      <c r="J2" s="7" t="s">
        <v>214</v>
      </c>
      <c r="K2" s="7" t="s">
        <v>215</v>
      </c>
      <c r="O2" s="7" t="s">
        <v>27</v>
      </c>
    </row>
    <row r="3" spans="1:15" ht="112.8" customHeight="1" thickBot="1" x14ac:dyDescent="0.35">
      <c r="A3" s="92">
        <v>1</v>
      </c>
      <c r="B3" s="93" t="s">
        <v>176</v>
      </c>
      <c r="C3" s="14" t="s">
        <v>177</v>
      </c>
      <c r="D3" s="30" t="s">
        <v>178</v>
      </c>
      <c r="E3" s="18">
        <v>3</v>
      </c>
      <c r="F3" s="14" t="s">
        <v>298</v>
      </c>
      <c r="G3" s="14" t="s">
        <v>299</v>
      </c>
      <c r="H3" s="14" t="s">
        <v>210</v>
      </c>
      <c r="I3" s="1">
        <v>1</v>
      </c>
      <c r="J3" s="3">
        <v>1</v>
      </c>
      <c r="K3" s="3">
        <v>1</v>
      </c>
      <c r="O3" s="3">
        <f>E3</f>
        <v>3</v>
      </c>
    </row>
    <row r="4" spans="1:15" ht="51.6" thickBot="1" x14ac:dyDescent="0.35">
      <c r="A4" s="22">
        <f>A3</f>
        <v>1</v>
      </c>
      <c r="B4" s="23" t="str">
        <f>B3</f>
        <v>Potencjał wnioskodawcy</v>
      </c>
      <c r="C4" s="15"/>
      <c r="D4" s="30" t="s">
        <v>179</v>
      </c>
      <c r="E4" s="18">
        <v>0</v>
      </c>
      <c r="F4" s="15"/>
      <c r="G4" s="15"/>
      <c r="H4" s="15"/>
      <c r="I4" s="1">
        <v>1</v>
      </c>
      <c r="J4" s="3">
        <v>1</v>
      </c>
      <c r="K4" s="3">
        <v>1</v>
      </c>
    </row>
    <row r="5" spans="1:15" ht="51.6" thickBot="1" x14ac:dyDescent="0.35">
      <c r="A5" s="92">
        <v>2</v>
      </c>
      <c r="B5" s="93" t="s">
        <v>180</v>
      </c>
      <c r="C5" s="14" t="s">
        <v>181</v>
      </c>
      <c r="D5" s="30" t="s">
        <v>324</v>
      </c>
      <c r="E5" s="18">
        <v>3</v>
      </c>
      <c r="F5" s="14" t="s">
        <v>182</v>
      </c>
      <c r="G5" s="14" t="s">
        <v>340</v>
      </c>
      <c r="H5" s="14" t="s">
        <v>210</v>
      </c>
      <c r="I5" s="1">
        <v>1</v>
      </c>
      <c r="J5" s="3">
        <v>1</v>
      </c>
      <c r="K5" s="3">
        <v>1</v>
      </c>
      <c r="O5" s="3">
        <f>E5</f>
        <v>3</v>
      </c>
    </row>
    <row r="6" spans="1:15" ht="51.6" thickBot="1" x14ac:dyDescent="0.35">
      <c r="A6" s="24">
        <v>2</v>
      </c>
      <c r="B6" s="25" t="str">
        <f>B5</f>
        <v xml:space="preserve">Partnerska koordynacja działań </v>
      </c>
      <c r="C6" s="20"/>
      <c r="D6" s="30" t="s">
        <v>325</v>
      </c>
      <c r="E6" s="18">
        <v>1</v>
      </c>
      <c r="F6" s="20" t="s">
        <v>209</v>
      </c>
      <c r="G6" s="20"/>
      <c r="H6" s="20"/>
      <c r="I6" s="1">
        <v>1</v>
      </c>
      <c r="J6" s="3">
        <v>1</v>
      </c>
      <c r="K6" s="3">
        <v>1</v>
      </c>
    </row>
    <row r="7" spans="1:15" ht="51.6" thickBot="1" x14ac:dyDescent="0.35">
      <c r="A7" s="22">
        <v>2</v>
      </c>
      <c r="B7" s="23" t="str">
        <f>B5</f>
        <v xml:space="preserve">Partnerska koordynacja działań </v>
      </c>
      <c r="C7" s="15"/>
      <c r="D7" s="30" t="s">
        <v>183</v>
      </c>
      <c r="E7" s="18">
        <v>0</v>
      </c>
      <c r="F7" s="15"/>
      <c r="G7" s="15"/>
      <c r="H7" s="15"/>
      <c r="I7" s="1">
        <v>1</v>
      </c>
      <c r="J7" s="3">
        <v>1</v>
      </c>
      <c r="K7" s="3">
        <v>1</v>
      </c>
    </row>
    <row r="8" spans="1:15" ht="102.6" thickBot="1" x14ac:dyDescent="0.35">
      <c r="A8" s="94">
        <v>3</v>
      </c>
      <c r="B8" s="95" t="s">
        <v>4</v>
      </c>
      <c r="C8" s="20" t="s">
        <v>202</v>
      </c>
      <c r="D8" s="18" t="s">
        <v>184</v>
      </c>
      <c r="E8" s="18">
        <v>3</v>
      </c>
      <c r="F8" s="14" t="s">
        <v>203</v>
      </c>
      <c r="G8" s="14" t="s">
        <v>338</v>
      </c>
      <c r="H8" s="14" t="s">
        <v>210</v>
      </c>
      <c r="I8" s="1">
        <v>1</v>
      </c>
      <c r="J8" s="3">
        <v>1</v>
      </c>
      <c r="K8" s="3">
        <v>1</v>
      </c>
      <c r="O8" s="3">
        <f>E8</f>
        <v>3</v>
      </c>
    </row>
    <row r="9" spans="1:15" ht="21" thickBot="1" x14ac:dyDescent="0.35">
      <c r="A9" s="24">
        <f t="shared" ref="A9:A11" si="0">A8</f>
        <v>3</v>
      </c>
      <c r="B9" s="25" t="str">
        <f>B8</f>
        <v xml:space="preserve">Wkład własny </v>
      </c>
      <c r="C9" s="20"/>
      <c r="D9" s="18" t="s">
        <v>185</v>
      </c>
      <c r="E9" s="18">
        <v>2</v>
      </c>
      <c r="F9" s="20"/>
      <c r="G9" s="20"/>
      <c r="H9" s="20"/>
      <c r="I9" s="1">
        <v>1</v>
      </c>
      <c r="J9" s="3">
        <v>1</v>
      </c>
      <c r="K9" s="3">
        <v>1</v>
      </c>
    </row>
    <row r="10" spans="1:15" ht="21" thickBot="1" x14ac:dyDescent="0.35">
      <c r="A10" s="24">
        <f t="shared" si="0"/>
        <v>3</v>
      </c>
      <c r="B10" s="25" t="str">
        <f>B8</f>
        <v xml:space="preserve">Wkład własny </v>
      </c>
      <c r="C10" s="20"/>
      <c r="D10" s="18" t="s">
        <v>186</v>
      </c>
      <c r="E10" s="18">
        <v>1</v>
      </c>
      <c r="F10" s="20"/>
      <c r="G10" s="20"/>
      <c r="H10" s="20"/>
      <c r="I10" s="1">
        <v>1</v>
      </c>
      <c r="J10" s="3">
        <v>1</v>
      </c>
      <c r="K10" s="3">
        <v>1</v>
      </c>
    </row>
    <row r="11" spans="1:15" ht="15" thickBot="1" x14ac:dyDescent="0.35">
      <c r="A11" s="22">
        <f t="shared" si="0"/>
        <v>3</v>
      </c>
      <c r="B11" s="23" t="str">
        <f>B8</f>
        <v xml:space="preserve">Wkład własny </v>
      </c>
      <c r="C11" s="15"/>
      <c r="D11" s="18" t="s">
        <v>187</v>
      </c>
      <c r="E11" s="18">
        <v>0</v>
      </c>
      <c r="F11" s="15"/>
      <c r="G11" s="15"/>
      <c r="H11" s="15"/>
      <c r="I11" s="1">
        <v>1</v>
      </c>
      <c r="J11" s="3">
        <v>1</v>
      </c>
      <c r="K11" s="3">
        <v>1</v>
      </c>
    </row>
    <row r="12" spans="1:15" ht="82.2" thickBot="1" x14ac:dyDescent="0.35">
      <c r="A12" s="92">
        <v>4</v>
      </c>
      <c r="B12" s="93" t="s">
        <v>188</v>
      </c>
      <c r="C12" s="14" t="s">
        <v>211</v>
      </c>
      <c r="D12" s="18" t="s">
        <v>189</v>
      </c>
      <c r="E12" s="18">
        <v>3</v>
      </c>
      <c r="F12" s="14" t="s">
        <v>191</v>
      </c>
      <c r="G12" s="14" t="s">
        <v>338</v>
      </c>
      <c r="H12" s="14" t="s">
        <v>210</v>
      </c>
      <c r="I12" s="1">
        <v>1</v>
      </c>
      <c r="J12" s="3">
        <v>1</v>
      </c>
      <c r="K12" s="3">
        <v>1</v>
      </c>
      <c r="O12" s="3">
        <f>E12</f>
        <v>3</v>
      </c>
    </row>
    <row r="13" spans="1:15" ht="21" thickBot="1" x14ac:dyDescent="0.35">
      <c r="A13" s="51">
        <f>A12</f>
        <v>4</v>
      </c>
      <c r="B13" s="52" t="str">
        <f>B12</f>
        <v>Analiza potrzeb</v>
      </c>
      <c r="C13" s="20"/>
      <c r="D13" s="18" t="s">
        <v>190</v>
      </c>
      <c r="E13" s="18">
        <v>0</v>
      </c>
      <c r="F13" s="20"/>
      <c r="G13" s="20"/>
      <c r="H13" s="20"/>
      <c r="I13" s="1">
        <v>1</v>
      </c>
      <c r="J13" s="3">
        <v>1</v>
      </c>
      <c r="K13" s="3">
        <v>1</v>
      </c>
    </row>
    <row r="14" spans="1:15" ht="143.4" thickBot="1" x14ac:dyDescent="0.35">
      <c r="A14" s="92">
        <v>5</v>
      </c>
      <c r="B14" s="93" t="s">
        <v>12</v>
      </c>
      <c r="C14" s="26" t="s">
        <v>300</v>
      </c>
      <c r="D14" s="18" t="s">
        <v>145</v>
      </c>
      <c r="E14" s="18">
        <v>3</v>
      </c>
      <c r="F14" s="14" t="s">
        <v>301</v>
      </c>
      <c r="G14" s="14" t="s">
        <v>302</v>
      </c>
      <c r="H14" s="14" t="s">
        <v>210</v>
      </c>
      <c r="I14" s="1">
        <v>1</v>
      </c>
      <c r="J14" s="3">
        <v>1</v>
      </c>
      <c r="K14" s="3">
        <v>1</v>
      </c>
      <c r="O14" s="3">
        <f>E14</f>
        <v>3</v>
      </c>
    </row>
    <row r="15" spans="1:15" ht="21" thickBot="1" x14ac:dyDescent="0.35">
      <c r="A15" s="24">
        <f t="shared" ref="A15:A16" si="1">A14</f>
        <v>5</v>
      </c>
      <c r="B15" s="25" t="str">
        <f>B14</f>
        <v>Promocja obszaru</v>
      </c>
      <c r="C15" s="27"/>
      <c r="D15" s="18" t="s">
        <v>146</v>
      </c>
      <c r="E15" s="18">
        <v>1</v>
      </c>
      <c r="F15" s="20"/>
      <c r="G15" s="20"/>
      <c r="H15" s="20"/>
      <c r="I15" s="1">
        <v>1</v>
      </c>
      <c r="J15" s="3">
        <v>1</v>
      </c>
      <c r="K15" s="3">
        <v>1</v>
      </c>
    </row>
    <row r="16" spans="1:15" ht="34.200000000000003" customHeight="1" thickBot="1" x14ac:dyDescent="0.35">
      <c r="A16" s="22">
        <f t="shared" si="1"/>
        <v>5</v>
      </c>
      <c r="B16" s="23" t="str">
        <f>B14</f>
        <v>Promocja obszaru</v>
      </c>
      <c r="C16" s="27"/>
      <c r="D16" s="18" t="s">
        <v>147</v>
      </c>
      <c r="E16" s="18">
        <v>0</v>
      </c>
      <c r="F16" s="20"/>
      <c r="G16" s="20"/>
      <c r="H16" s="20"/>
      <c r="I16" s="1">
        <v>1</v>
      </c>
      <c r="J16" s="3">
        <v>1</v>
      </c>
      <c r="K16" s="3">
        <v>1</v>
      </c>
    </row>
    <row r="17" spans="1:15" ht="51.6" thickBot="1" x14ac:dyDescent="0.35">
      <c r="A17" s="94">
        <v>6</v>
      </c>
      <c r="B17" s="95" t="s">
        <v>329</v>
      </c>
      <c r="C17" s="14" t="s">
        <v>326</v>
      </c>
      <c r="D17" s="18" t="s">
        <v>327</v>
      </c>
      <c r="E17" s="18">
        <v>2</v>
      </c>
      <c r="F17" s="14" t="s">
        <v>212</v>
      </c>
      <c r="G17" s="14" t="s">
        <v>213</v>
      </c>
      <c r="H17" s="14" t="s">
        <v>210</v>
      </c>
      <c r="I17" s="1">
        <v>1</v>
      </c>
      <c r="J17" s="3">
        <v>1</v>
      </c>
      <c r="K17" s="3">
        <v>1</v>
      </c>
      <c r="O17" s="3">
        <f>E17</f>
        <v>2</v>
      </c>
    </row>
    <row r="18" spans="1:15" ht="37.200000000000003" customHeight="1" thickBot="1" x14ac:dyDescent="0.35">
      <c r="A18" s="24">
        <f>A17</f>
        <v>6</v>
      </c>
      <c r="B18" s="25" t="str">
        <f>B17</f>
        <v>Strona www dotycząca systemowych działań aktywizacyjnych na obszarze Doliny Baryczy</v>
      </c>
      <c r="C18" s="20"/>
      <c r="D18" s="18" t="s">
        <v>192</v>
      </c>
      <c r="E18" s="18">
        <v>0</v>
      </c>
      <c r="F18" s="20"/>
      <c r="G18" s="20"/>
      <c r="H18" s="20"/>
      <c r="I18" s="1">
        <v>1</v>
      </c>
      <c r="J18" s="3">
        <v>1</v>
      </c>
      <c r="K18" s="3">
        <v>1</v>
      </c>
    </row>
    <row r="19" spans="1:15" s="47" customFormat="1" ht="102.6" thickBot="1" x14ac:dyDescent="0.35">
      <c r="A19" s="96">
        <v>7</v>
      </c>
      <c r="B19" s="97" t="s">
        <v>193</v>
      </c>
      <c r="C19" s="44" t="s">
        <v>194</v>
      </c>
      <c r="D19" s="45" t="s">
        <v>195</v>
      </c>
      <c r="E19" s="45">
        <v>2</v>
      </c>
      <c r="F19" s="44" t="s">
        <v>328</v>
      </c>
      <c r="G19" s="44" t="s">
        <v>338</v>
      </c>
      <c r="H19" s="44" t="s">
        <v>210</v>
      </c>
      <c r="I19" s="46">
        <v>1</v>
      </c>
      <c r="J19" s="47">
        <v>1</v>
      </c>
      <c r="K19" s="47">
        <v>1</v>
      </c>
      <c r="O19" s="47">
        <f>E19</f>
        <v>2</v>
      </c>
    </row>
    <row r="20" spans="1:15" s="47" customFormat="1" ht="34.200000000000003" customHeight="1" thickBot="1" x14ac:dyDescent="0.35">
      <c r="A20" s="51">
        <v>7</v>
      </c>
      <c r="B20" s="53" t="str">
        <f>B19</f>
        <v xml:space="preserve">Wykorzystanie lokalnych zasobów  </v>
      </c>
      <c r="C20" s="49"/>
      <c r="D20" s="45" t="s">
        <v>196</v>
      </c>
      <c r="E20" s="45">
        <v>1</v>
      </c>
      <c r="F20" s="49"/>
      <c r="G20" s="49"/>
      <c r="H20" s="49"/>
      <c r="I20" s="46">
        <v>1</v>
      </c>
      <c r="J20" s="47">
        <v>1</v>
      </c>
      <c r="K20" s="47">
        <v>1</v>
      </c>
    </row>
    <row r="21" spans="1:15" s="47" customFormat="1" ht="27" customHeight="1" thickBot="1" x14ac:dyDescent="0.35">
      <c r="A21" s="54">
        <f>A19</f>
        <v>7</v>
      </c>
      <c r="B21" s="55" t="str">
        <f>B19</f>
        <v xml:space="preserve">Wykorzystanie lokalnych zasobów  </v>
      </c>
      <c r="C21" s="48"/>
      <c r="D21" s="45" t="s">
        <v>197</v>
      </c>
      <c r="E21" s="45">
        <v>0</v>
      </c>
      <c r="F21" s="48"/>
      <c r="G21" s="48"/>
      <c r="H21" s="48"/>
      <c r="I21" s="46">
        <v>1</v>
      </c>
      <c r="J21" s="47">
        <v>1</v>
      </c>
      <c r="K21" s="47">
        <v>1</v>
      </c>
    </row>
    <row r="22" spans="1:15" ht="31.2" thickBot="1" x14ac:dyDescent="0.35">
      <c r="A22" s="92">
        <v>8</v>
      </c>
      <c r="B22" s="93" t="s">
        <v>330</v>
      </c>
      <c r="C22" s="14" t="s">
        <v>198</v>
      </c>
      <c r="D22" s="18" t="s">
        <v>199</v>
      </c>
      <c r="E22" s="18">
        <v>3</v>
      </c>
      <c r="F22" s="14" t="s">
        <v>201</v>
      </c>
      <c r="G22" s="14" t="s">
        <v>338</v>
      </c>
      <c r="H22" s="14" t="s">
        <v>210</v>
      </c>
      <c r="I22" s="1">
        <v>1</v>
      </c>
      <c r="J22" s="3">
        <v>1</v>
      </c>
      <c r="K22" s="3">
        <v>1</v>
      </c>
      <c r="O22" s="3">
        <f>E22</f>
        <v>3</v>
      </c>
    </row>
    <row r="23" spans="1:15" ht="34.200000000000003" customHeight="1" thickBot="1" x14ac:dyDescent="0.35">
      <c r="A23" s="22">
        <v>8</v>
      </c>
      <c r="B23" s="23" t="str">
        <f>B22</f>
        <v>Zaspokajanie potrzeb grup wymagających wsparcia</v>
      </c>
      <c r="C23" s="15"/>
      <c r="D23" s="18" t="s">
        <v>200</v>
      </c>
      <c r="E23" s="18">
        <v>0</v>
      </c>
      <c r="F23" s="15"/>
      <c r="G23" s="15"/>
      <c r="H23" s="15"/>
      <c r="I23" s="1">
        <v>1</v>
      </c>
      <c r="J23" s="3">
        <v>1</v>
      </c>
      <c r="K23" s="3">
        <v>1</v>
      </c>
    </row>
    <row r="25" spans="1:15" x14ac:dyDescent="0.3">
      <c r="C25" s="77" t="s">
        <v>264</v>
      </c>
      <c r="O25" s="3">
        <f>SUM(O3:O23)</f>
        <v>22</v>
      </c>
    </row>
    <row r="26" spans="1:15" ht="30.6" x14ac:dyDescent="0.3">
      <c r="C26" s="99" t="s">
        <v>91</v>
      </c>
      <c r="D26" s="80" t="s">
        <v>265</v>
      </c>
      <c r="E26" s="80" t="s">
        <v>266</v>
      </c>
    </row>
    <row r="27" spans="1:15" x14ac:dyDescent="0.3">
      <c r="C27" s="99" t="s">
        <v>171</v>
      </c>
      <c r="D27" s="80">
        <f>ROUNDUP((0.4*E27),0)</f>
        <v>9</v>
      </c>
      <c r="E27" s="80">
        <f>SUMIF(J3:J23,1,O3:O24)</f>
        <v>22</v>
      </c>
    </row>
    <row r="28" spans="1:15" x14ac:dyDescent="0.3">
      <c r="C28" s="99" t="s">
        <v>214</v>
      </c>
      <c r="D28" s="80">
        <f t="shared" ref="D28:D29" si="2">ROUNDUP((0.4*E28),0)</f>
        <v>9</v>
      </c>
      <c r="E28" s="80">
        <f>SUMIF(I3:I23,1,O3:O24)</f>
        <v>22</v>
      </c>
    </row>
    <row r="29" spans="1:15" x14ac:dyDescent="0.3">
      <c r="C29" s="99" t="s">
        <v>215</v>
      </c>
      <c r="D29" s="80">
        <f t="shared" si="2"/>
        <v>9</v>
      </c>
      <c r="E29" s="80">
        <f>SUMIF(K3:K23,1,O3:O24)</f>
        <v>22</v>
      </c>
    </row>
  </sheetData>
  <autoFilter ref="A2:O23"/>
  <pageMargins left="0.23622047244094491" right="0.23622047244094491" top="0.74803149606299213" bottom="0.74803149606299213" header="0.31496062992125984" footer="0.31496062992125984"/>
  <pageSetup paperSize="9" scale="68" fitToHeight="0" orientation="landscape" verticalDpi="0" r:id="rId1"/>
  <headerFooter>
    <oddHeader>&amp;R&amp;"-,Kursywa"Załącznik nr 7 do uchwały nr XXXI/85/24 z 08.08.2024 r.
 Zarządu Stowarzyszenia Lokalna Grupa Działania PARTNERSTWO dla Doliny Baryczy</oddHeader>
    <oddFooter>&amp;C&amp;P z &amp;N</oddFooter>
  </headerFooter>
  <rowBreaks count="2" manualBreakCount="2">
    <brk id="11" max="7" man="1"/>
    <brk id="2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view="pageBreakPreview" zoomScale="85" zoomScaleNormal="100" zoomScaleSheetLayoutView="85" workbookViewId="0">
      <pane xSplit="1" ySplit="2" topLeftCell="B3" activePane="bottomRight" state="frozen"/>
      <selection pane="topRight" activeCell="B1" sqref="B1"/>
      <selection pane="bottomLeft" activeCell="A2" sqref="A2"/>
      <selection pane="bottomRight" activeCell="C20" sqref="C20"/>
    </sheetView>
  </sheetViews>
  <sheetFormatPr defaultRowHeight="14.4" x14ac:dyDescent="0.3"/>
  <cols>
    <col min="1" max="1" width="11.44140625" style="2" customWidth="1"/>
    <col min="2" max="2" width="40.33203125" style="1" customWidth="1"/>
    <col min="3" max="3" width="44" style="6" customWidth="1"/>
    <col min="4" max="4" width="21.77734375" style="6" customWidth="1"/>
    <col min="5" max="5" width="8.88671875" style="6"/>
    <col min="6" max="6" width="36.33203125" style="6" customWidth="1"/>
    <col min="7" max="7" width="29" style="6" customWidth="1"/>
    <col min="8" max="8" width="13.88671875" style="6" hidden="1" customWidth="1"/>
    <col min="9" max="9" width="13.88671875" style="6" customWidth="1"/>
    <col min="10" max="10" width="8.88671875" style="1"/>
    <col min="11" max="12" width="8.88671875" style="3"/>
    <col min="13" max="13" width="9.33203125" style="3" customWidth="1"/>
    <col min="14" max="14" width="8.88671875" style="3"/>
    <col min="15" max="15" width="17.33203125" style="3" customWidth="1"/>
    <col min="16" max="16384" width="8.88671875" style="3"/>
  </cols>
  <sheetData>
    <row r="1" spans="1:15" ht="15" thickBot="1" x14ac:dyDescent="0.35">
      <c r="A1" s="76" t="s">
        <v>275</v>
      </c>
    </row>
    <row r="2" spans="1:15" s="7" customFormat="1" ht="102.6" thickBot="1" x14ac:dyDescent="0.35">
      <c r="A2" s="56" t="s">
        <v>25</v>
      </c>
      <c r="B2" s="57" t="s">
        <v>26</v>
      </c>
      <c r="C2" s="58" t="s">
        <v>57</v>
      </c>
      <c r="D2" s="58" t="s">
        <v>87</v>
      </c>
      <c r="E2" s="58" t="s">
        <v>88</v>
      </c>
      <c r="F2" s="58" t="s">
        <v>89</v>
      </c>
      <c r="G2" s="12" t="s">
        <v>90</v>
      </c>
      <c r="H2" s="81" t="s">
        <v>91</v>
      </c>
      <c r="I2" s="81" t="s">
        <v>318</v>
      </c>
      <c r="J2" s="7" t="s">
        <v>214</v>
      </c>
      <c r="K2" s="7" t="s">
        <v>259</v>
      </c>
      <c r="L2" s="7" t="s">
        <v>215</v>
      </c>
      <c r="M2" s="7" t="s">
        <v>27</v>
      </c>
      <c r="O2" s="89" t="s">
        <v>308</v>
      </c>
    </row>
    <row r="3" spans="1:15" ht="123" thickBot="1" x14ac:dyDescent="0.35">
      <c r="A3" s="9">
        <v>1</v>
      </c>
      <c r="B3" s="13" t="s">
        <v>0</v>
      </c>
      <c r="C3" s="16" t="s">
        <v>29</v>
      </c>
      <c r="D3" s="18" t="s">
        <v>30</v>
      </c>
      <c r="E3" s="18">
        <v>1</v>
      </c>
      <c r="F3" s="14" t="s">
        <v>60</v>
      </c>
      <c r="G3" s="14" t="s">
        <v>58</v>
      </c>
      <c r="H3" s="14" t="s">
        <v>262</v>
      </c>
      <c r="I3" s="14" t="s">
        <v>261</v>
      </c>
      <c r="J3" s="1">
        <v>1</v>
      </c>
      <c r="K3" s="1">
        <v>1</v>
      </c>
      <c r="L3" s="1">
        <v>1</v>
      </c>
      <c r="M3" s="3">
        <f>E3</f>
        <v>1</v>
      </c>
    </row>
    <row r="4" spans="1:15" ht="29.4" thickBot="1" x14ac:dyDescent="0.35">
      <c r="A4" s="22">
        <f>A3</f>
        <v>1</v>
      </c>
      <c r="B4" s="23" t="str">
        <f>B3</f>
        <v>Szkolenia  z lokalnych kryteriów wyboru i warunków dostępu</v>
      </c>
      <c r="C4" s="17"/>
      <c r="D4" s="18" t="s">
        <v>32</v>
      </c>
      <c r="E4" s="18">
        <v>0</v>
      </c>
      <c r="F4" s="15" t="s">
        <v>31</v>
      </c>
      <c r="G4" s="15"/>
      <c r="H4" s="15"/>
      <c r="I4" s="15"/>
      <c r="J4" s="1">
        <v>1</v>
      </c>
      <c r="K4" s="1">
        <v>1</v>
      </c>
      <c r="L4" s="1">
        <v>1</v>
      </c>
    </row>
    <row r="5" spans="1:15" ht="123" thickBot="1" x14ac:dyDescent="0.35">
      <c r="A5" s="8">
        <v>2</v>
      </c>
      <c r="B5" s="13" t="s">
        <v>1</v>
      </c>
      <c r="C5" s="14" t="s">
        <v>33</v>
      </c>
      <c r="D5" s="18" t="s">
        <v>30</v>
      </c>
      <c r="E5" s="18">
        <v>1</v>
      </c>
      <c r="F5" s="14" t="s">
        <v>60</v>
      </c>
      <c r="G5" s="14" t="s">
        <v>58</v>
      </c>
      <c r="H5" s="14" t="s">
        <v>262</v>
      </c>
      <c r="I5" s="14" t="s">
        <v>261</v>
      </c>
      <c r="J5" s="1">
        <v>1</v>
      </c>
      <c r="K5" s="1">
        <v>1</v>
      </c>
      <c r="L5" s="1">
        <v>1</v>
      </c>
      <c r="M5" s="3">
        <f>E5</f>
        <v>1</v>
      </c>
    </row>
    <row r="6" spans="1:15" ht="21" thickBot="1" x14ac:dyDescent="0.35">
      <c r="A6" s="22">
        <f>A5</f>
        <v>2</v>
      </c>
      <c r="B6" s="23" t="str">
        <f>B5</f>
        <v xml:space="preserve">Przygotowanie wniosku </v>
      </c>
      <c r="C6" s="15"/>
      <c r="D6" s="18" t="s">
        <v>59</v>
      </c>
      <c r="E6" s="18">
        <v>0</v>
      </c>
      <c r="F6" s="15"/>
      <c r="G6" s="15"/>
      <c r="H6" s="15"/>
      <c r="I6" s="15"/>
      <c r="J6" s="1">
        <v>1</v>
      </c>
      <c r="K6" s="1">
        <v>1</v>
      </c>
      <c r="L6" s="1">
        <v>1</v>
      </c>
    </row>
    <row r="7" spans="1:15" ht="72" thickBot="1" x14ac:dyDescent="0.35">
      <c r="A7" s="8">
        <v>3</v>
      </c>
      <c r="B7" s="13" t="s">
        <v>6</v>
      </c>
      <c r="C7" s="14" t="s">
        <v>38</v>
      </c>
      <c r="D7" s="18" t="s">
        <v>63</v>
      </c>
      <c r="E7" s="18">
        <v>5</v>
      </c>
      <c r="F7" s="14" t="s">
        <v>65</v>
      </c>
      <c r="G7" s="14" t="s">
        <v>66</v>
      </c>
      <c r="H7" s="14" t="s">
        <v>262</v>
      </c>
      <c r="I7" s="14" t="s">
        <v>261</v>
      </c>
      <c r="J7" s="1">
        <v>1</v>
      </c>
      <c r="K7" s="1">
        <v>1</v>
      </c>
      <c r="L7" s="1">
        <v>1</v>
      </c>
      <c r="M7" s="3">
        <f>E7</f>
        <v>5</v>
      </c>
    </row>
    <row r="8" spans="1:15" ht="72" thickBot="1" x14ac:dyDescent="0.35">
      <c r="A8" s="24">
        <f>A7</f>
        <v>3</v>
      </c>
      <c r="B8" s="25" t="str">
        <f t="shared" ref="B8:B10" si="0">B7</f>
        <v>Racjonalność kosztów</v>
      </c>
      <c r="C8" s="20"/>
      <c r="D8" s="18" t="s">
        <v>64</v>
      </c>
      <c r="E8" s="18">
        <v>3</v>
      </c>
      <c r="F8" s="20"/>
      <c r="G8" s="20"/>
      <c r="H8" s="20"/>
      <c r="I8" s="20"/>
      <c r="J8" s="1">
        <v>1</v>
      </c>
      <c r="K8" s="1">
        <v>1</v>
      </c>
      <c r="L8" s="1">
        <v>1</v>
      </c>
    </row>
    <row r="9" spans="1:15" ht="31.2" thickBot="1" x14ac:dyDescent="0.35">
      <c r="A9" s="24">
        <f>A7</f>
        <v>3</v>
      </c>
      <c r="B9" s="25" t="str">
        <f t="shared" si="0"/>
        <v>Racjonalność kosztów</v>
      </c>
      <c r="C9" s="20"/>
      <c r="D9" s="18" t="s">
        <v>61</v>
      </c>
      <c r="E9" s="18">
        <v>1</v>
      </c>
      <c r="F9" s="20"/>
      <c r="G9" s="20"/>
      <c r="H9" s="20"/>
      <c r="I9" s="20"/>
      <c r="J9" s="1">
        <v>1</v>
      </c>
      <c r="K9" s="1">
        <v>1</v>
      </c>
      <c r="L9" s="1">
        <v>1</v>
      </c>
    </row>
    <row r="10" spans="1:15" ht="21" thickBot="1" x14ac:dyDescent="0.35">
      <c r="A10" s="22">
        <f>A7</f>
        <v>3</v>
      </c>
      <c r="B10" s="23" t="str">
        <f t="shared" si="0"/>
        <v>Racjonalność kosztów</v>
      </c>
      <c r="C10" s="15"/>
      <c r="D10" s="18" t="s">
        <v>62</v>
      </c>
      <c r="E10" s="18">
        <v>0</v>
      </c>
      <c r="F10" s="15"/>
      <c r="G10" s="15"/>
      <c r="H10" s="15"/>
      <c r="I10" s="15"/>
      <c r="J10" s="1">
        <v>1</v>
      </c>
      <c r="K10" s="1">
        <v>1</v>
      </c>
      <c r="L10" s="1">
        <v>1</v>
      </c>
    </row>
    <row r="11" spans="1:15" ht="112.8" thickBot="1" x14ac:dyDescent="0.35">
      <c r="A11" s="8">
        <v>4</v>
      </c>
      <c r="B11" s="13" t="s">
        <v>7</v>
      </c>
      <c r="C11" s="14" t="s">
        <v>39</v>
      </c>
      <c r="D11" s="18" t="s">
        <v>69</v>
      </c>
      <c r="E11" s="18">
        <v>3</v>
      </c>
      <c r="F11" s="14" t="s">
        <v>70</v>
      </c>
      <c r="G11" s="14" t="s">
        <v>71</v>
      </c>
      <c r="H11" s="14" t="s">
        <v>262</v>
      </c>
      <c r="I11" s="14" t="s">
        <v>261</v>
      </c>
      <c r="J11" s="1">
        <v>1</v>
      </c>
      <c r="K11" s="1">
        <v>1</v>
      </c>
      <c r="L11" s="1">
        <v>1</v>
      </c>
      <c r="M11" s="3">
        <f>E11</f>
        <v>3</v>
      </c>
    </row>
    <row r="12" spans="1:15" ht="82.2" thickBot="1" x14ac:dyDescent="0.35">
      <c r="A12" s="24">
        <f>A11</f>
        <v>4</v>
      </c>
      <c r="B12" s="25" t="str">
        <f>B11</f>
        <v xml:space="preserve">Gotowość wniosku do realizacji </v>
      </c>
      <c r="C12" s="20"/>
      <c r="D12" s="18" t="s">
        <v>67</v>
      </c>
      <c r="E12" s="18">
        <v>1</v>
      </c>
      <c r="F12" s="20"/>
      <c r="G12" s="20"/>
      <c r="H12" s="20"/>
      <c r="I12" s="20"/>
      <c r="J12" s="1">
        <v>1</v>
      </c>
      <c r="K12" s="1">
        <v>1</v>
      </c>
      <c r="L12" s="1">
        <v>1</v>
      </c>
    </row>
    <row r="13" spans="1:15" ht="31.2" thickBot="1" x14ac:dyDescent="0.35">
      <c r="A13" s="22">
        <f>A11</f>
        <v>4</v>
      </c>
      <c r="B13" s="23" t="str">
        <f>B12</f>
        <v xml:space="preserve">Gotowość wniosku do realizacji </v>
      </c>
      <c r="C13" s="15"/>
      <c r="D13" s="18" t="s">
        <v>68</v>
      </c>
      <c r="E13" s="18">
        <v>0</v>
      </c>
      <c r="F13" s="15"/>
      <c r="G13" s="15"/>
      <c r="H13" s="15"/>
      <c r="I13" s="15"/>
      <c r="J13" s="1">
        <v>1</v>
      </c>
      <c r="K13" s="1">
        <v>1</v>
      </c>
      <c r="L13" s="1">
        <v>1</v>
      </c>
    </row>
    <row r="14" spans="1:15" ht="102.6" thickBot="1" x14ac:dyDescent="0.35">
      <c r="A14" s="41">
        <v>5</v>
      </c>
      <c r="B14" s="42" t="s">
        <v>222</v>
      </c>
      <c r="C14" s="20" t="s">
        <v>223</v>
      </c>
      <c r="D14" s="18" t="s">
        <v>224</v>
      </c>
      <c r="E14" s="18">
        <v>3</v>
      </c>
      <c r="F14" s="14" t="s">
        <v>225</v>
      </c>
      <c r="G14" s="14"/>
      <c r="H14" s="14" t="s">
        <v>262</v>
      </c>
      <c r="I14" s="14" t="s">
        <v>261</v>
      </c>
      <c r="J14" s="1">
        <v>1</v>
      </c>
      <c r="K14" s="1">
        <v>1</v>
      </c>
      <c r="L14" s="1">
        <v>1</v>
      </c>
      <c r="M14" s="3">
        <f>E14</f>
        <v>3</v>
      </c>
    </row>
    <row r="15" spans="1:15" ht="21" thickBot="1" x14ac:dyDescent="0.35">
      <c r="A15" s="24">
        <f>A14</f>
        <v>5</v>
      </c>
      <c r="B15" s="25" t="str">
        <f>B14</f>
        <v>Wkład własny</v>
      </c>
      <c r="C15" s="20"/>
      <c r="D15" s="18" t="s">
        <v>185</v>
      </c>
      <c r="E15" s="18">
        <v>2</v>
      </c>
      <c r="F15" s="20"/>
      <c r="G15" s="20"/>
      <c r="H15" s="20"/>
      <c r="I15" s="20"/>
      <c r="J15" s="1">
        <v>1</v>
      </c>
      <c r="K15" s="1">
        <v>1</v>
      </c>
      <c r="L15" s="1">
        <v>1</v>
      </c>
    </row>
    <row r="16" spans="1:15" ht="21" thickBot="1" x14ac:dyDescent="0.35">
      <c r="A16" s="24">
        <f>A14</f>
        <v>5</v>
      </c>
      <c r="B16" s="25" t="str">
        <f>B14</f>
        <v>Wkład własny</v>
      </c>
      <c r="C16" s="20"/>
      <c r="D16" s="18" t="s">
        <v>186</v>
      </c>
      <c r="E16" s="18">
        <v>1</v>
      </c>
      <c r="F16" s="20"/>
      <c r="G16" s="20"/>
      <c r="H16" s="20"/>
      <c r="I16" s="20"/>
      <c r="J16" s="1">
        <v>1</v>
      </c>
      <c r="K16" s="1">
        <v>1</v>
      </c>
      <c r="L16" s="1">
        <v>1</v>
      </c>
    </row>
    <row r="17" spans="1:13" ht="15" thickBot="1" x14ac:dyDescent="0.35">
      <c r="A17" s="22">
        <f>A14</f>
        <v>5</v>
      </c>
      <c r="B17" s="23" t="str">
        <f>B14</f>
        <v>Wkład własny</v>
      </c>
      <c r="C17" s="15"/>
      <c r="D17" s="18" t="s">
        <v>187</v>
      </c>
      <c r="E17" s="18">
        <v>0</v>
      </c>
      <c r="F17" s="15"/>
      <c r="G17" s="15"/>
      <c r="H17" s="15"/>
      <c r="I17" s="15"/>
      <c r="J17" s="1">
        <v>1</v>
      </c>
      <c r="K17" s="1">
        <v>1</v>
      </c>
      <c r="L17" s="1">
        <v>1</v>
      </c>
    </row>
    <row r="18" spans="1:13" ht="112.8" customHeight="1" thickBot="1" x14ac:dyDescent="0.35">
      <c r="A18" s="8">
        <v>6</v>
      </c>
      <c r="B18" s="40" t="s">
        <v>188</v>
      </c>
      <c r="C18" s="14" t="s">
        <v>226</v>
      </c>
      <c r="D18" s="30" t="s">
        <v>189</v>
      </c>
      <c r="E18" s="18">
        <v>5</v>
      </c>
      <c r="F18" s="14" t="s">
        <v>228</v>
      </c>
      <c r="G18" s="14"/>
      <c r="H18" s="14" t="s">
        <v>262</v>
      </c>
      <c r="I18" s="14" t="s">
        <v>261</v>
      </c>
      <c r="J18" s="1">
        <v>1</v>
      </c>
      <c r="K18" s="1">
        <v>1</v>
      </c>
      <c r="L18" s="1">
        <v>1</v>
      </c>
      <c r="M18" s="3">
        <f>E18</f>
        <v>5</v>
      </c>
    </row>
    <row r="19" spans="1:13" ht="21" thickBot="1" x14ac:dyDescent="0.35">
      <c r="A19" s="22">
        <f>A18</f>
        <v>6</v>
      </c>
      <c r="B19" s="23" t="str">
        <f>B18</f>
        <v>Analiza potrzeb</v>
      </c>
      <c r="C19" s="15"/>
      <c r="D19" s="30" t="s">
        <v>227</v>
      </c>
      <c r="E19" s="18">
        <v>0</v>
      </c>
      <c r="F19" s="15"/>
      <c r="G19" s="15"/>
      <c r="H19" s="15"/>
      <c r="I19" s="15"/>
      <c r="J19" s="1">
        <v>1</v>
      </c>
      <c r="K19" s="1">
        <v>1</v>
      </c>
      <c r="L19" s="1">
        <v>1</v>
      </c>
    </row>
    <row r="20" spans="1:13" ht="112.8" customHeight="1" thickBot="1" x14ac:dyDescent="0.35">
      <c r="A20" s="8">
        <v>7</v>
      </c>
      <c r="B20" s="40" t="s">
        <v>309</v>
      </c>
      <c r="C20" s="14" t="s">
        <v>310</v>
      </c>
      <c r="D20" s="30" t="s">
        <v>311</v>
      </c>
      <c r="E20" s="18">
        <v>2</v>
      </c>
      <c r="F20" s="14" t="s">
        <v>313</v>
      </c>
      <c r="G20" s="14"/>
      <c r="H20" s="14" t="s">
        <v>262</v>
      </c>
      <c r="I20" s="14" t="s">
        <v>261</v>
      </c>
      <c r="J20" s="1">
        <v>1</v>
      </c>
      <c r="K20" s="1">
        <v>1</v>
      </c>
      <c r="L20" s="1">
        <v>1</v>
      </c>
      <c r="M20" s="3">
        <f>E20</f>
        <v>2</v>
      </c>
    </row>
    <row r="21" spans="1:13" ht="21" thickBot="1" x14ac:dyDescent="0.35">
      <c r="A21" s="22">
        <v>7</v>
      </c>
      <c r="B21" s="23" t="str">
        <f>B20</f>
        <v>Liczba składanych wniosków</v>
      </c>
      <c r="C21" s="15"/>
      <c r="D21" s="30" t="s">
        <v>312</v>
      </c>
      <c r="E21" s="18">
        <v>0</v>
      </c>
      <c r="F21" s="15"/>
      <c r="G21" s="15"/>
      <c r="H21" s="15"/>
      <c r="I21" s="15"/>
      <c r="J21" s="1">
        <v>1</v>
      </c>
      <c r="K21" s="1">
        <v>1</v>
      </c>
      <c r="L21" s="1">
        <v>1</v>
      </c>
    </row>
    <row r="22" spans="1:13" ht="112.8" thickBot="1" x14ac:dyDescent="0.35">
      <c r="A22" s="39">
        <v>8</v>
      </c>
      <c r="B22" s="40" t="s">
        <v>260</v>
      </c>
      <c r="C22" s="14" t="s">
        <v>229</v>
      </c>
      <c r="D22" s="30" t="s">
        <v>231</v>
      </c>
      <c r="E22" s="18">
        <v>3</v>
      </c>
      <c r="F22" s="14" t="s">
        <v>230</v>
      </c>
      <c r="G22" s="14"/>
      <c r="H22" s="14" t="s">
        <v>262</v>
      </c>
      <c r="I22" s="14" t="s">
        <v>261</v>
      </c>
      <c r="J22" s="1">
        <v>1</v>
      </c>
      <c r="K22" s="1">
        <v>1</v>
      </c>
      <c r="L22" s="1">
        <v>1</v>
      </c>
      <c r="M22" s="3">
        <f>E22</f>
        <v>3</v>
      </c>
    </row>
    <row r="23" spans="1:13" ht="29.4" thickBot="1" x14ac:dyDescent="0.35">
      <c r="A23" s="24">
        <f>A22</f>
        <v>8</v>
      </c>
      <c r="B23" s="25" t="str">
        <f>B22</f>
        <v xml:space="preserve">Potencjał/struktura organizacyjna grantobiorcy
</v>
      </c>
      <c r="C23" s="20"/>
      <c r="D23" s="30" t="s">
        <v>232</v>
      </c>
      <c r="E23" s="18">
        <v>2</v>
      </c>
      <c r="F23" s="20"/>
      <c r="G23" s="20"/>
      <c r="H23" s="20"/>
      <c r="I23" s="20"/>
      <c r="J23" s="1">
        <v>1</v>
      </c>
      <c r="K23" s="1">
        <v>1</v>
      </c>
      <c r="L23" s="1">
        <v>1</v>
      </c>
    </row>
    <row r="24" spans="1:13" ht="29.4" thickBot="1" x14ac:dyDescent="0.35">
      <c r="A24" s="24">
        <f>A22</f>
        <v>8</v>
      </c>
      <c r="B24" s="25" t="str">
        <f>B22</f>
        <v xml:space="preserve">Potencjał/struktura organizacyjna grantobiorcy
</v>
      </c>
      <c r="C24" s="20"/>
      <c r="D24" s="30" t="s">
        <v>233</v>
      </c>
      <c r="E24" s="18">
        <v>1</v>
      </c>
      <c r="F24" s="20"/>
      <c r="G24" s="20"/>
      <c r="H24" s="20"/>
      <c r="I24" s="20"/>
      <c r="J24" s="1">
        <v>1</v>
      </c>
      <c r="K24" s="1">
        <v>1</v>
      </c>
      <c r="L24" s="1">
        <v>1</v>
      </c>
    </row>
    <row r="25" spans="1:13" ht="29.4" thickBot="1" x14ac:dyDescent="0.35">
      <c r="A25" s="22">
        <f>A22</f>
        <v>8</v>
      </c>
      <c r="B25" s="23" t="str">
        <f>B22</f>
        <v xml:space="preserve">Potencjał/struktura organizacyjna grantobiorcy
</v>
      </c>
      <c r="C25" s="15"/>
      <c r="D25" s="30" t="s">
        <v>234</v>
      </c>
      <c r="E25" s="18">
        <v>0</v>
      </c>
      <c r="F25" s="15"/>
      <c r="G25" s="15"/>
      <c r="H25" s="15"/>
      <c r="I25" s="15"/>
      <c r="J25" s="1">
        <v>1</v>
      </c>
      <c r="K25" s="1">
        <v>1</v>
      </c>
      <c r="L25" s="1">
        <v>1</v>
      </c>
    </row>
    <row r="26" spans="1:13" ht="82.2" thickBot="1" x14ac:dyDescent="0.35">
      <c r="A26" s="63">
        <v>9</v>
      </c>
      <c r="B26" s="64" t="s">
        <v>216</v>
      </c>
      <c r="C26" s="65" t="s">
        <v>217</v>
      </c>
      <c r="D26" s="66" t="s">
        <v>218</v>
      </c>
      <c r="E26" s="67">
        <v>2</v>
      </c>
      <c r="F26" s="65" t="s">
        <v>219</v>
      </c>
      <c r="G26" s="65"/>
      <c r="H26" s="65" t="s">
        <v>262</v>
      </c>
      <c r="I26" s="65" t="s">
        <v>262</v>
      </c>
      <c r="J26" s="1">
        <v>1</v>
      </c>
      <c r="K26" s="1">
        <v>1</v>
      </c>
      <c r="L26" s="1"/>
      <c r="M26" s="3">
        <f>E26</f>
        <v>2</v>
      </c>
    </row>
    <row r="27" spans="1:13" ht="82.2" thickBot="1" x14ac:dyDescent="0.35">
      <c r="A27" s="68">
        <f>A26</f>
        <v>9</v>
      </c>
      <c r="B27" s="69" t="str">
        <f>B26</f>
        <v>Edukacja na rzecz klimatu</v>
      </c>
      <c r="C27" s="70"/>
      <c r="D27" s="66" t="s">
        <v>220</v>
      </c>
      <c r="E27" s="67">
        <v>1</v>
      </c>
      <c r="F27" s="71"/>
      <c r="G27" s="71"/>
      <c r="H27" s="71"/>
      <c r="I27" s="71"/>
      <c r="J27" s="1">
        <v>1</v>
      </c>
      <c r="K27" s="1">
        <v>1</v>
      </c>
      <c r="L27" s="1"/>
    </row>
    <row r="28" spans="1:13" ht="41.4" thickBot="1" x14ac:dyDescent="0.35">
      <c r="A28" s="37">
        <f>A26</f>
        <v>9</v>
      </c>
      <c r="B28" s="38" t="str">
        <f>B27</f>
        <v>Edukacja na rzecz klimatu</v>
      </c>
      <c r="C28" s="72"/>
      <c r="D28" s="66" t="s">
        <v>221</v>
      </c>
      <c r="E28" s="67">
        <v>0</v>
      </c>
      <c r="F28" s="73"/>
      <c r="G28" s="73"/>
      <c r="H28" s="73"/>
      <c r="I28" s="73"/>
      <c r="J28" s="1">
        <v>1</v>
      </c>
      <c r="K28" s="1">
        <v>1</v>
      </c>
      <c r="L28" s="1"/>
    </row>
    <row r="29" spans="1:13" ht="31.2" thickBot="1" x14ac:dyDescent="0.35">
      <c r="A29" s="39">
        <v>10</v>
      </c>
      <c r="B29" s="40" t="s">
        <v>235</v>
      </c>
      <c r="C29" s="14" t="s">
        <v>236</v>
      </c>
      <c r="D29" s="18" t="s">
        <v>237</v>
      </c>
      <c r="E29" s="18">
        <v>3</v>
      </c>
      <c r="F29" s="14" t="s">
        <v>240</v>
      </c>
      <c r="G29" s="61"/>
      <c r="H29" s="14" t="s">
        <v>262</v>
      </c>
      <c r="I29" s="14" t="s">
        <v>261</v>
      </c>
      <c r="J29" s="1">
        <v>1</v>
      </c>
      <c r="K29" s="1">
        <v>1</v>
      </c>
      <c r="L29" s="1">
        <v>1</v>
      </c>
      <c r="M29" s="3">
        <f>E29</f>
        <v>3</v>
      </c>
    </row>
    <row r="30" spans="1:13" ht="31.2" thickBot="1" x14ac:dyDescent="0.35">
      <c r="A30" s="24">
        <f>A29</f>
        <v>10</v>
      </c>
      <c r="B30" s="25" t="str">
        <f>B29</f>
        <v xml:space="preserve">Zaspokajanie potrzeb grup wymagających wsparcia </v>
      </c>
      <c r="C30" s="20"/>
      <c r="D30" s="18" t="s">
        <v>238</v>
      </c>
      <c r="E30" s="18">
        <v>2</v>
      </c>
      <c r="F30" s="20"/>
      <c r="G30" s="20"/>
      <c r="H30" s="20"/>
      <c r="I30" s="20"/>
      <c r="J30" s="1">
        <v>1</v>
      </c>
      <c r="K30" s="1">
        <v>1</v>
      </c>
      <c r="L30" s="1">
        <v>1</v>
      </c>
    </row>
    <row r="31" spans="1:13" ht="34.200000000000003" customHeight="1" thickBot="1" x14ac:dyDescent="0.35">
      <c r="A31" s="22">
        <f>A29</f>
        <v>10</v>
      </c>
      <c r="B31" s="23" t="str">
        <f>B29</f>
        <v xml:space="preserve">Zaspokajanie potrzeb grup wymagających wsparcia </v>
      </c>
      <c r="C31" s="15"/>
      <c r="D31" s="18" t="s">
        <v>239</v>
      </c>
      <c r="E31" s="18">
        <v>0</v>
      </c>
      <c r="F31" s="20"/>
      <c r="G31" s="20"/>
      <c r="H31" s="20"/>
      <c r="I31" s="20"/>
      <c r="J31" s="1">
        <v>1</v>
      </c>
      <c r="K31" s="1">
        <v>1</v>
      </c>
      <c r="L31" s="1">
        <v>1</v>
      </c>
    </row>
    <row r="32" spans="1:13" ht="61.8" thickBot="1" x14ac:dyDescent="0.35">
      <c r="A32" s="39">
        <v>11</v>
      </c>
      <c r="B32" s="40" t="s">
        <v>241</v>
      </c>
      <c r="C32" s="14" t="s">
        <v>263</v>
      </c>
      <c r="D32" s="18" t="s">
        <v>243</v>
      </c>
      <c r="E32" s="18">
        <v>3</v>
      </c>
      <c r="F32" s="14" t="s">
        <v>242</v>
      </c>
      <c r="G32" s="61"/>
      <c r="H32" s="14" t="s">
        <v>262</v>
      </c>
      <c r="I32" s="14" t="s">
        <v>262</v>
      </c>
      <c r="J32" s="1">
        <v>1</v>
      </c>
      <c r="K32" s="1">
        <v>1</v>
      </c>
      <c r="L32" s="1"/>
      <c r="M32" s="3">
        <f>E32</f>
        <v>3</v>
      </c>
    </row>
    <row r="33" spans="1:13" ht="61.8" thickBot="1" x14ac:dyDescent="0.35">
      <c r="A33" s="24">
        <f>A32</f>
        <v>11</v>
      </c>
      <c r="B33" s="25" t="str">
        <f>B32</f>
        <v>Różnorodność oferty edukacyjnej</v>
      </c>
      <c r="C33" s="20"/>
      <c r="D33" s="18" t="s">
        <v>244</v>
      </c>
      <c r="E33" s="18">
        <v>2</v>
      </c>
      <c r="F33" s="20"/>
      <c r="G33" s="20"/>
      <c r="H33" s="20"/>
      <c r="I33" s="20"/>
      <c r="J33" s="1">
        <v>1</v>
      </c>
      <c r="K33" s="1">
        <v>1</v>
      </c>
      <c r="L33" s="1"/>
    </row>
    <row r="34" spans="1:13" ht="34.200000000000003" customHeight="1" thickBot="1" x14ac:dyDescent="0.35">
      <c r="A34" s="22">
        <f>A32</f>
        <v>11</v>
      </c>
      <c r="B34" s="23" t="str">
        <f>B32</f>
        <v>Różnorodność oferty edukacyjnej</v>
      </c>
      <c r="C34" s="15"/>
      <c r="D34" s="18" t="s">
        <v>245</v>
      </c>
      <c r="E34" s="18">
        <v>0</v>
      </c>
      <c r="F34" s="20"/>
      <c r="G34" s="20"/>
      <c r="H34" s="20"/>
      <c r="I34" s="20"/>
      <c r="J34" s="1">
        <v>1</v>
      </c>
      <c r="K34" s="1">
        <v>1</v>
      </c>
      <c r="L34" s="1"/>
    </row>
    <row r="35" spans="1:13" ht="153.6" thickBot="1" x14ac:dyDescent="0.35">
      <c r="A35" s="8">
        <v>12</v>
      </c>
      <c r="B35" s="13" t="s">
        <v>13</v>
      </c>
      <c r="C35" s="14" t="s">
        <v>45</v>
      </c>
      <c r="D35" s="18" t="s">
        <v>131</v>
      </c>
      <c r="E35" s="18">
        <v>2</v>
      </c>
      <c r="F35" s="14" t="s">
        <v>258</v>
      </c>
      <c r="G35" s="14" t="s">
        <v>133</v>
      </c>
      <c r="H35" s="14" t="s">
        <v>262</v>
      </c>
      <c r="I35" s="14" t="s">
        <v>261</v>
      </c>
      <c r="J35" s="1">
        <v>1</v>
      </c>
      <c r="K35" s="1">
        <v>1</v>
      </c>
      <c r="L35" s="1">
        <v>1</v>
      </c>
      <c r="M35" s="3">
        <f>E35</f>
        <v>2</v>
      </c>
    </row>
    <row r="36" spans="1:13" ht="31.2" thickBot="1" x14ac:dyDescent="0.35">
      <c r="A36" s="24">
        <f>A35</f>
        <v>12</v>
      </c>
      <c r="B36" s="25" t="str">
        <f>B35</f>
        <v xml:space="preserve">Wsparcie oferty obszaru </v>
      </c>
      <c r="C36" s="20"/>
      <c r="D36" s="18" t="s">
        <v>132</v>
      </c>
      <c r="E36" s="18">
        <v>1</v>
      </c>
      <c r="F36" s="20"/>
      <c r="G36" s="20"/>
      <c r="H36" s="20"/>
      <c r="I36" s="20"/>
      <c r="J36" s="1">
        <v>1</v>
      </c>
      <c r="K36" s="1">
        <v>1</v>
      </c>
      <c r="L36" s="1">
        <v>1</v>
      </c>
    </row>
    <row r="37" spans="1:13" ht="15" thickBot="1" x14ac:dyDescent="0.35">
      <c r="A37" s="22">
        <f>A35</f>
        <v>12</v>
      </c>
      <c r="B37" s="23" t="str">
        <f>B36</f>
        <v xml:space="preserve">Wsparcie oferty obszaru </v>
      </c>
      <c r="C37" s="15"/>
      <c r="D37" s="18" t="s">
        <v>134</v>
      </c>
      <c r="E37" s="18">
        <v>0</v>
      </c>
      <c r="F37" s="15"/>
      <c r="G37" s="15"/>
      <c r="H37" s="15"/>
      <c r="I37" s="15"/>
      <c r="J37" s="1">
        <v>1</v>
      </c>
      <c r="K37" s="1">
        <v>1</v>
      </c>
      <c r="L37" s="1">
        <v>1</v>
      </c>
    </row>
    <row r="38" spans="1:13" ht="82.2" thickBot="1" x14ac:dyDescent="0.35">
      <c r="A38" s="39">
        <v>13</v>
      </c>
      <c r="B38" s="40" t="s">
        <v>246</v>
      </c>
      <c r="C38" s="14" t="s">
        <v>247</v>
      </c>
      <c r="D38" s="18" t="s">
        <v>248</v>
      </c>
      <c r="E38" s="18">
        <v>3</v>
      </c>
      <c r="F38" s="14" t="s">
        <v>257</v>
      </c>
      <c r="G38" s="61"/>
      <c r="H38" s="14" t="s">
        <v>262</v>
      </c>
      <c r="I38" s="14" t="s">
        <v>261</v>
      </c>
      <c r="J38" s="1">
        <v>1</v>
      </c>
      <c r="K38" s="1">
        <v>1</v>
      </c>
      <c r="L38" s="1">
        <v>1</v>
      </c>
      <c r="M38" s="3">
        <f>E38</f>
        <v>3</v>
      </c>
    </row>
    <row r="39" spans="1:13" ht="41.4" thickBot="1" x14ac:dyDescent="0.35">
      <c r="A39" s="24">
        <f>A38</f>
        <v>13</v>
      </c>
      <c r="B39" s="25" t="str">
        <f>B38</f>
        <v>Uczestniczenie w Programie Edukacja dla Doliny Baryczy</v>
      </c>
      <c r="C39" s="20"/>
      <c r="D39" s="18" t="s">
        <v>249</v>
      </c>
      <c r="E39" s="18">
        <v>2</v>
      </c>
      <c r="F39" s="20"/>
      <c r="G39" s="20"/>
      <c r="H39" s="20"/>
      <c r="I39" s="20"/>
      <c r="J39" s="1">
        <v>1</v>
      </c>
      <c r="K39" s="1">
        <v>1</v>
      </c>
      <c r="L39" s="1">
        <v>1</v>
      </c>
    </row>
    <row r="40" spans="1:13" ht="34.200000000000003" customHeight="1" thickBot="1" x14ac:dyDescent="0.35">
      <c r="A40" s="22">
        <f>A38</f>
        <v>13</v>
      </c>
      <c r="B40" s="23" t="str">
        <f>B38</f>
        <v>Uczestniczenie w Programie Edukacja dla Doliny Baryczy</v>
      </c>
      <c r="C40" s="15"/>
      <c r="D40" s="18" t="s">
        <v>250</v>
      </c>
      <c r="E40" s="18">
        <v>0</v>
      </c>
      <c r="F40" s="20"/>
      <c r="G40" s="20"/>
      <c r="H40" s="20"/>
      <c r="I40" s="20"/>
      <c r="J40" s="1">
        <v>1</v>
      </c>
      <c r="K40" s="1">
        <v>1</v>
      </c>
      <c r="L40" s="1">
        <v>1</v>
      </c>
    </row>
    <row r="41" spans="1:13" ht="102.6" thickBot="1" x14ac:dyDescent="0.35">
      <c r="A41" s="39">
        <v>14</v>
      </c>
      <c r="B41" s="40" t="s">
        <v>251</v>
      </c>
      <c r="C41" s="14" t="s">
        <v>252</v>
      </c>
      <c r="D41" s="18" t="s">
        <v>253</v>
      </c>
      <c r="E41" s="18">
        <v>2</v>
      </c>
      <c r="F41" s="14" t="s">
        <v>256</v>
      </c>
      <c r="G41" s="61"/>
      <c r="H41" s="14" t="s">
        <v>262</v>
      </c>
      <c r="I41" s="14" t="s">
        <v>261</v>
      </c>
      <c r="J41" s="1">
        <v>1</v>
      </c>
      <c r="K41" s="1">
        <v>1</v>
      </c>
      <c r="L41" s="1">
        <v>1</v>
      </c>
      <c r="M41" s="3">
        <f>E41</f>
        <v>2</v>
      </c>
    </row>
    <row r="42" spans="1:13" ht="15" thickBot="1" x14ac:dyDescent="0.35">
      <c r="A42" s="24">
        <f>A41</f>
        <v>14</v>
      </c>
      <c r="B42" s="25" t="str">
        <f>B41</f>
        <v>Partnerstwo i zasięg działań</v>
      </c>
      <c r="C42" s="20"/>
      <c r="D42" s="18" t="s">
        <v>254</v>
      </c>
      <c r="E42" s="18">
        <v>1</v>
      </c>
      <c r="F42" s="20"/>
      <c r="G42" s="20"/>
      <c r="H42" s="20"/>
      <c r="I42" s="20"/>
      <c r="J42" s="1">
        <v>1</v>
      </c>
      <c r="K42" s="1">
        <v>1</v>
      </c>
      <c r="L42" s="1">
        <v>1</v>
      </c>
    </row>
    <row r="43" spans="1:13" ht="34.200000000000003" customHeight="1" thickBot="1" x14ac:dyDescent="0.35">
      <c r="A43" s="22">
        <f>A41</f>
        <v>14</v>
      </c>
      <c r="B43" s="23" t="str">
        <f>B41</f>
        <v>Partnerstwo i zasięg działań</v>
      </c>
      <c r="C43" s="15"/>
      <c r="D43" s="18" t="s">
        <v>255</v>
      </c>
      <c r="E43" s="18">
        <v>0</v>
      </c>
      <c r="F43" s="20"/>
      <c r="G43" s="20"/>
      <c r="H43" s="20"/>
      <c r="I43" s="20"/>
      <c r="J43" s="1">
        <v>1</v>
      </c>
      <c r="K43" s="1">
        <v>1</v>
      </c>
      <c r="L43" s="1">
        <v>1</v>
      </c>
    </row>
    <row r="44" spans="1:13" ht="133.19999999999999" thickBot="1" x14ac:dyDescent="0.35">
      <c r="A44" s="9">
        <v>15</v>
      </c>
      <c r="B44" s="19" t="s">
        <v>12</v>
      </c>
      <c r="C44" s="20" t="s">
        <v>44</v>
      </c>
      <c r="D44" s="18" t="s">
        <v>145</v>
      </c>
      <c r="E44" s="36">
        <v>3</v>
      </c>
      <c r="F44" s="14" t="s">
        <v>148</v>
      </c>
      <c r="G44" s="14" t="s">
        <v>149</v>
      </c>
      <c r="H44" s="14" t="s">
        <v>262</v>
      </c>
      <c r="I44" s="14" t="s">
        <v>261</v>
      </c>
      <c r="J44" s="1">
        <v>1</v>
      </c>
      <c r="K44" s="1">
        <v>1</v>
      </c>
      <c r="L44" s="1">
        <v>1</v>
      </c>
      <c r="M44" s="3">
        <f>E44</f>
        <v>3</v>
      </c>
    </row>
    <row r="45" spans="1:13" ht="21" thickBot="1" x14ac:dyDescent="0.35">
      <c r="A45" s="24">
        <f>A44</f>
        <v>15</v>
      </c>
      <c r="B45" s="25" t="str">
        <f>B44</f>
        <v>Promocja obszaru</v>
      </c>
      <c r="C45" s="20"/>
      <c r="D45" s="18" t="s">
        <v>146</v>
      </c>
      <c r="E45" s="36">
        <v>1</v>
      </c>
      <c r="F45" s="20"/>
      <c r="G45" s="20"/>
      <c r="H45" s="20"/>
      <c r="I45" s="20"/>
      <c r="J45" s="1">
        <v>1</v>
      </c>
      <c r="K45" s="1">
        <v>1</v>
      </c>
      <c r="L45" s="1">
        <v>1</v>
      </c>
    </row>
    <row r="46" spans="1:13" ht="31.2" thickBot="1" x14ac:dyDescent="0.35">
      <c r="A46" s="22">
        <f>A44</f>
        <v>15</v>
      </c>
      <c r="B46" s="23" t="str">
        <f>B45</f>
        <v>Promocja obszaru</v>
      </c>
      <c r="C46" s="15"/>
      <c r="D46" s="18" t="s">
        <v>147</v>
      </c>
      <c r="E46" s="36">
        <v>0</v>
      </c>
      <c r="F46" s="15"/>
      <c r="G46" s="15"/>
      <c r="H46" s="15"/>
      <c r="I46" s="15"/>
      <c r="J46" s="1">
        <v>1</v>
      </c>
      <c r="K46" s="1">
        <v>1</v>
      </c>
      <c r="L46" s="1">
        <v>1</v>
      </c>
    </row>
    <row r="47" spans="1:13" ht="112.8" thickBot="1" x14ac:dyDescent="0.35">
      <c r="A47" s="8">
        <v>16</v>
      </c>
      <c r="B47" s="13" t="s">
        <v>15</v>
      </c>
      <c r="C47" s="14" t="s">
        <v>47</v>
      </c>
      <c r="D47" s="18" t="s">
        <v>150</v>
      </c>
      <c r="E47" s="36">
        <v>5</v>
      </c>
      <c r="F47" s="14" t="s">
        <v>154</v>
      </c>
      <c r="G47" s="14" t="s">
        <v>155</v>
      </c>
      <c r="H47" s="14" t="s">
        <v>262</v>
      </c>
      <c r="I47" s="14" t="s">
        <v>261</v>
      </c>
      <c r="J47" s="1">
        <v>1</v>
      </c>
      <c r="K47" s="1">
        <v>1</v>
      </c>
      <c r="L47" s="1">
        <v>1</v>
      </c>
      <c r="M47" s="3">
        <f>E47</f>
        <v>5</v>
      </c>
    </row>
    <row r="48" spans="1:13" ht="51.6" thickBot="1" x14ac:dyDescent="0.35">
      <c r="A48" s="24">
        <f>A47</f>
        <v>16</v>
      </c>
      <c r="B48" s="25" t="str">
        <f t="shared" ref="B48:B50" si="1">B47</f>
        <v>Wsparcie potencjału architektonicznego</v>
      </c>
      <c r="C48" s="20"/>
      <c r="D48" s="18" t="s">
        <v>151</v>
      </c>
      <c r="E48" s="36">
        <v>2</v>
      </c>
      <c r="F48" s="20"/>
      <c r="G48" s="20"/>
      <c r="H48" s="20"/>
      <c r="I48" s="20"/>
      <c r="J48" s="1">
        <v>1</v>
      </c>
      <c r="K48" s="1">
        <v>1</v>
      </c>
      <c r="L48" s="1">
        <v>1</v>
      </c>
    </row>
    <row r="49" spans="1:13" ht="31.2" thickBot="1" x14ac:dyDescent="0.35">
      <c r="A49" s="24">
        <f>A47</f>
        <v>16</v>
      </c>
      <c r="B49" s="25" t="str">
        <f t="shared" si="1"/>
        <v>Wsparcie potencjału architektonicznego</v>
      </c>
      <c r="C49" s="20"/>
      <c r="D49" s="18" t="s">
        <v>152</v>
      </c>
      <c r="E49" s="36">
        <v>1</v>
      </c>
      <c r="F49" s="20"/>
      <c r="G49" s="20"/>
      <c r="H49" s="20"/>
      <c r="I49" s="20"/>
      <c r="J49" s="1">
        <v>1</v>
      </c>
      <c r="K49" s="1">
        <v>1</v>
      </c>
      <c r="L49" s="1">
        <v>1</v>
      </c>
    </row>
    <row r="50" spans="1:13" ht="31.2" thickBot="1" x14ac:dyDescent="0.35">
      <c r="A50" s="24">
        <f>A47</f>
        <v>16</v>
      </c>
      <c r="B50" s="25" t="str">
        <f t="shared" si="1"/>
        <v>Wsparcie potencjału architektonicznego</v>
      </c>
      <c r="C50" s="20"/>
      <c r="D50" s="18" t="s">
        <v>153</v>
      </c>
      <c r="E50" s="36">
        <v>0</v>
      </c>
      <c r="F50" s="20"/>
      <c r="G50" s="20"/>
      <c r="H50" s="20"/>
      <c r="I50" s="20"/>
      <c r="J50" s="1">
        <v>1</v>
      </c>
      <c r="K50" s="1">
        <v>1</v>
      </c>
      <c r="L50" s="1">
        <v>1</v>
      </c>
    </row>
    <row r="51" spans="1:13" ht="174" thickBot="1" x14ac:dyDescent="0.35">
      <c r="A51" s="29">
        <v>17</v>
      </c>
      <c r="B51" s="33" t="s">
        <v>16</v>
      </c>
      <c r="C51" s="14" t="s">
        <v>204</v>
      </c>
      <c r="D51" s="30" t="s">
        <v>205</v>
      </c>
      <c r="E51" s="36">
        <v>2</v>
      </c>
      <c r="F51" s="16" t="s">
        <v>208</v>
      </c>
      <c r="G51" s="16"/>
      <c r="H51" s="14" t="s">
        <v>262</v>
      </c>
      <c r="I51" s="14" t="s">
        <v>261</v>
      </c>
      <c r="J51" s="1">
        <v>1</v>
      </c>
      <c r="K51" s="1">
        <v>1</v>
      </c>
      <c r="L51" s="1">
        <v>1</v>
      </c>
      <c r="M51" s="3">
        <f>E51</f>
        <v>2</v>
      </c>
    </row>
    <row r="52" spans="1:13" ht="41.4" thickBot="1" x14ac:dyDescent="0.35">
      <c r="A52" s="31">
        <f>A51</f>
        <v>17</v>
      </c>
      <c r="B52" s="34" t="str">
        <f>B51</f>
        <v>Wykorzystanie lokalnych potencjałów przyrodniczego i historyczno-kulturowego  </v>
      </c>
      <c r="C52" s="20"/>
      <c r="D52" s="30" t="s">
        <v>206</v>
      </c>
      <c r="E52" s="36">
        <v>1</v>
      </c>
      <c r="F52" s="59"/>
      <c r="G52" s="59"/>
      <c r="H52" s="20"/>
      <c r="I52" s="20"/>
      <c r="J52" s="1">
        <v>1</v>
      </c>
      <c r="K52" s="1">
        <v>1</v>
      </c>
      <c r="L52" s="1">
        <v>1</v>
      </c>
    </row>
    <row r="53" spans="1:13" ht="29.4" thickBot="1" x14ac:dyDescent="0.35">
      <c r="A53" s="32">
        <f>A51</f>
        <v>17</v>
      </c>
      <c r="B53" s="35" t="str">
        <f>B52</f>
        <v>Wykorzystanie lokalnych potencjałów przyrodniczego i historyczno-kulturowego  </v>
      </c>
      <c r="C53" s="15"/>
      <c r="D53" s="30" t="s">
        <v>207</v>
      </c>
      <c r="E53" s="36">
        <v>0</v>
      </c>
      <c r="F53" s="17"/>
      <c r="G53" s="17"/>
      <c r="H53" s="15"/>
      <c r="I53" s="15"/>
      <c r="J53" s="1">
        <v>1</v>
      </c>
      <c r="K53" s="1">
        <v>1</v>
      </c>
      <c r="L53" s="1">
        <v>1</v>
      </c>
    </row>
    <row r="54" spans="1:13" ht="15" hidden="1" thickBot="1" x14ac:dyDescent="0.35">
      <c r="A54" s="39"/>
      <c r="B54" s="40"/>
      <c r="C54" s="14"/>
      <c r="D54" s="18"/>
      <c r="E54" s="60"/>
      <c r="F54" s="14"/>
      <c r="G54" s="14"/>
      <c r="H54" s="14"/>
      <c r="I54" s="14"/>
    </row>
    <row r="55" spans="1:13" ht="15" hidden="1" thickBot="1" x14ac:dyDescent="0.35">
      <c r="A55" s="51"/>
      <c r="B55" s="52"/>
      <c r="C55" s="20"/>
      <c r="D55" s="18"/>
      <c r="E55" s="18"/>
      <c r="F55" s="20"/>
      <c r="G55" s="20"/>
      <c r="H55" s="20"/>
      <c r="I55" s="20"/>
    </row>
    <row r="56" spans="1:13" ht="15" hidden="1" thickBot="1" x14ac:dyDescent="0.35">
      <c r="A56" s="39"/>
      <c r="B56" s="40"/>
      <c r="C56" s="26"/>
      <c r="D56" s="18"/>
      <c r="E56" s="18"/>
      <c r="F56" s="14"/>
      <c r="G56" s="61"/>
      <c r="H56" s="14"/>
      <c r="I56" s="14"/>
    </row>
    <row r="57" spans="1:13" ht="15" hidden="1" thickBot="1" x14ac:dyDescent="0.35">
      <c r="A57" s="24"/>
      <c r="B57" s="25"/>
      <c r="C57" s="27"/>
      <c r="D57" s="18"/>
      <c r="E57" s="18"/>
      <c r="F57" s="20"/>
      <c r="G57" s="20"/>
      <c r="H57" s="20"/>
      <c r="I57" s="20"/>
    </row>
    <row r="58" spans="1:13" ht="34.200000000000003" hidden="1" customHeight="1" thickBot="1" x14ac:dyDescent="0.35">
      <c r="A58" s="22"/>
      <c r="B58" s="23"/>
      <c r="C58" s="27"/>
      <c r="D58" s="18"/>
      <c r="E58" s="18"/>
      <c r="F58" s="20"/>
      <c r="G58" s="20"/>
      <c r="H58" s="20"/>
      <c r="I58" s="20"/>
    </row>
    <row r="59" spans="1:13" ht="15" hidden="1" thickBot="1" x14ac:dyDescent="0.35">
      <c r="A59" s="41"/>
      <c r="B59" s="42"/>
      <c r="C59" s="14"/>
      <c r="D59" s="18"/>
      <c r="E59" s="18"/>
      <c r="F59" s="14"/>
      <c r="G59" s="61"/>
      <c r="H59" s="14"/>
      <c r="I59" s="14"/>
    </row>
    <row r="60" spans="1:13" ht="37.200000000000003" hidden="1" customHeight="1" thickBot="1" x14ac:dyDescent="0.35">
      <c r="A60" s="24"/>
      <c r="B60" s="25"/>
      <c r="C60" s="20"/>
      <c r="D60" s="18"/>
      <c r="E60" s="18"/>
      <c r="F60" s="20"/>
      <c r="G60" s="20"/>
      <c r="H60" s="20"/>
      <c r="I60" s="20"/>
    </row>
    <row r="61" spans="1:13" s="47" customFormat="1" ht="15" hidden="1" thickBot="1" x14ac:dyDescent="0.35">
      <c r="A61" s="43"/>
      <c r="B61" s="50"/>
      <c r="C61" s="44"/>
      <c r="D61" s="45"/>
      <c r="E61" s="45"/>
      <c r="F61" s="44"/>
      <c r="G61" s="44"/>
      <c r="H61" s="44"/>
      <c r="I61" s="44"/>
      <c r="J61" s="46"/>
    </row>
    <row r="62" spans="1:13" s="47" customFormat="1" ht="34.200000000000003" hidden="1" customHeight="1" thickBot="1" x14ac:dyDescent="0.35">
      <c r="A62" s="51"/>
      <c r="B62" s="53"/>
      <c r="C62" s="49"/>
      <c r="D62" s="45"/>
      <c r="E62" s="45"/>
      <c r="F62" s="49"/>
      <c r="G62" s="49"/>
      <c r="H62" s="49"/>
      <c r="I62" s="49"/>
      <c r="J62" s="46"/>
    </row>
    <row r="63" spans="1:13" s="47" customFormat="1" ht="27" hidden="1" customHeight="1" thickBot="1" x14ac:dyDescent="0.35">
      <c r="A63" s="54"/>
      <c r="B63" s="55"/>
      <c r="C63" s="48"/>
      <c r="D63" s="45"/>
      <c r="E63" s="45"/>
      <c r="F63" s="48"/>
      <c r="G63" s="48"/>
      <c r="H63" s="48"/>
      <c r="I63" s="48"/>
      <c r="J63" s="46"/>
    </row>
    <row r="64" spans="1:13" ht="15" hidden="1" thickBot="1" x14ac:dyDescent="0.35">
      <c r="A64" s="39"/>
      <c r="B64" s="40"/>
      <c r="C64" s="14"/>
      <c r="D64" s="18"/>
      <c r="E64" s="18"/>
      <c r="F64" s="14"/>
      <c r="G64" s="14"/>
      <c r="H64" s="14"/>
      <c r="I64" s="14"/>
    </row>
    <row r="65" spans="1:13" ht="34.200000000000003" hidden="1" customHeight="1" thickBot="1" x14ac:dyDescent="0.35">
      <c r="A65" s="22"/>
      <c r="B65" s="23"/>
      <c r="C65" s="15"/>
      <c r="D65" s="18"/>
      <c r="E65" s="18"/>
      <c r="F65" s="15"/>
      <c r="G65" s="15"/>
      <c r="H65" s="15"/>
      <c r="I65" s="15"/>
    </row>
    <row r="67" spans="1:13" x14ac:dyDescent="0.3">
      <c r="B67" s="1" t="s">
        <v>28</v>
      </c>
      <c r="C67" s="77" t="s">
        <v>264</v>
      </c>
      <c r="M67" s="3">
        <f>SUM(M3:M65)</f>
        <v>48</v>
      </c>
    </row>
    <row r="68" spans="1:13" ht="30.6" x14ac:dyDescent="0.3">
      <c r="C68" s="79" t="s">
        <v>91</v>
      </c>
      <c r="D68" s="80" t="s">
        <v>265</v>
      </c>
      <c r="E68" s="80" t="s">
        <v>266</v>
      </c>
    </row>
    <row r="69" spans="1:13" x14ac:dyDescent="0.3">
      <c r="C69" s="79" t="s">
        <v>214</v>
      </c>
      <c r="D69" s="80">
        <f>ROUNDUP((0.4*E69),0)</f>
        <v>20</v>
      </c>
      <c r="E69" s="80">
        <f>SUMIF(J3:J53,1,M3:M53)</f>
        <v>48</v>
      </c>
    </row>
    <row r="70" spans="1:13" x14ac:dyDescent="0.3">
      <c r="C70" s="79" t="s">
        <v>259</v>
      </c>
      <c r="D70" s="80">
        <f t="shared" ref="D70:D71" si="2">ROUNDUP((0.4*E70),0)</f>
        <v>20</v>
      </c>
      <c r="E70" s="80">
        <f>SUMIF(K3:K53,1,M3:M53)</f>
        <v>48</v>
      </c>
    </row>
    <row r="71" spans="1:13" x14ac:dyDescent="0.3">
      <c r="C71" s="79" t="s">
        <v>215</v>
      </c>
      <c r="D71" s="80">
        <f t="shared" si="2"/>
        <v>18</v>
      </c>
      <c r="E71" s="80">
        <f>SUMIF(L3:L53,1,M3:M53)</f>
        <v>43</v>
      </c>
    </row>
  </sheetData>
  <autoFilter ref="A2:M65"/>
  <pageMargins left="0.23622047244094491" right="0.23622047244094491" top="0.74803149606299213" bottom="0.74803149606299213" header="0.31496062992125984" footer="0.31496062992125984"/>
  <pageSetup paperSize="9" scale="69" fitToHeight="0" orientation="landscape" verticalDpi="0" r:id="rId1"/>
  <headerFooter>
    <oddHeader>&amp;LZałącznik nr 1 do Procedury
wyboru i oceny grantobiorców&amp;R&amp;"-,Kursywa"&amp;9Załącznik nr 5 do uchwały nr XIX/82/24 z 19.04.2024 r.
 Zarządu Stowarzyszenia Lokalna Grupa Działania PARTNERSTWO dla Doliny Baryczy</oddHeader>
    <oddFooter>&amp;C&amp;P z &amp;N</oddFooter>
  </headerFooter>
  <rowBreaks count="6" manualBreakCount="6">
    <brk id="10" max="8" man="1"/>
    <brk id="19" max="8" man="1"/>
    <brk id="22" max="8" man="1"/>
    <brk id="31" max="8" man="1"/>
    <brk id="40" max="8" man="1"/>
    <brk id="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6</vt:i4>
      </vt:variant>
    </vt:vector>
  </HeadingPairs>
  <TitlesOfParts>
    <vt:vector size="10" baseType="lpstr">
      <vt:lpstr>Zgodnoś z LSR</vt:lpstr>
      <vt:lpstr>Konkursy</vt:lpstr>
      <vt:lpstr>Operacje własne</vt:lpstr>
      <vt:lpstr>Granty</vt:lpstr>
      <vt:lpstr>Granty!Obszar_wydruku</vt:lpstr>
      <vt:lpstr>Konkursy!Obszar_wydruku</vt:lpstr>
      <vt:lpstr>'Operacje własne'!Obszar_wydruku</vt:lpstr>
      <vt:lpstr>Granty!Tytuły_wydruku</vt:lpstr>
      <vt:lpstr>Konkursy!Tytuły_wydruku</vt:lpstr>
      <vt:lpstr>'Operacje własne'!Tytuły_wydruku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esnazyk</dc:creator>
  <cp:lastModifiedBy>Magdalena -</cp:lastModifiedBy>
  <cp:lastPrinted>2024-08-08T13:51:09Z</cp:lastPrinted>
  <dcterms:created xsi:type="dcterms:W3CDTF">2024-02-23T12:12:10Z</dcterms:created>
  <dcterms:modified xsi:type="dcterms:W3CDTF">2025-05-22T08:58:03Z</dcterms:modified>
</cp:coreProperties>
</file>