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NABORY_DŚ\KONKURSY\KONKURSY\BIZNES DŚ\5-P.1.1-SZE-2025\AUTOKOREKTA_2025-06-11_5-P.1.1-SZE-2025\"/>
    </mc:Choice>
  </mc:AlternateContent>
  <bookViews>
    <workbookView xWindow="0" yWindow="0" windowWidth="23040" windowHeight="9072"/>
  </bookViews>
  <sheets>
    <sheet name="Kryteria rankingujące" sheetId="1" r:id="rId1"/>
  </sheets>
  <definedNames>
    <definedName name="_xlnm._FilterDatabase" localSheetId="0" hidden="1">'Kryteria rankingujące'!$A$2:$V$70</definedName>
    <definedName name="_xlnm.Print_Area" localSheetId="0">'Kryteria rankingujące'!$A$1:$H$81</definedName>
    <definedName name="_xlnm.Print_Titles" localSheetId="0">'Kryteria rankingujące'!$1:$2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4" i="1"/>
  <c r="B111" i="1"/>
  <c r="B112" i="1" s="1"/>
  <c r="B110" i="1"/>
  <c r="S109" i="1"/>
  <c r="B108" i="1"/>
  <c r="S107" i="1"/>
  <c r="B106" i="1"/>
  <c r="S105" i="1"/>
  <c r="B104" i="1"/>
  <c r="S103" i="1"/>
  <c r="L84" i="1"/>
  <c r="B70" i="1"/>
  <c r="A70" i="1"/>
  <c r="S69" i="1"/>
  <c r="B68" i="1"/>
  <c r="A68" i="1"/>
  <c r="B67" i="1"/>
  <c r="A67" i="1"/>
  <c r="S66" i="1"/>
  <c r="A65" i="1"/>
  <c r="B64" i="1"/>
  <c r="B65" i="1" s="1"/>
  <c r="A64" i="1"/>
  <c r="S63" i="1"/>
  <c r="B62" i="1"/>
  <c r="A62" i="1"/>
  <c r="B61" i="1"/>
  <c r="A61" i="1"/>
  <c r="S60" i="1"/>
  <c r="B58" i="1"/>
  <c r="B59" i="1" s="1"/>
  <c r="A58" i="1"/>
  <c r="A59" i="1" s="1"/>
  <c r="S57" i="1"/>
  <c r="B55" i="1"/>
  <c r="B56" i="1" s="1"/>
  <c r="A55" i="1"/>
  <c r="A56" i="1" s="1"/>
  <c r="B54" i="1"/>
  <c r="A54" i="1"/>
  <c r="S53" i="1"/>
  <c r="B52" i="1"/>
  <c r="A52" i="1"/>
  <c r="S51" i="1"/>
  <c r="B50" i="1"/>
  <c r="A50" i="1"/>
  <c r="S49" i="1"/>
  <c r="B47" i="1"/>
  <c r="B48" i="1" s="1"/>
  <c r="A47" i="1"/>
  <c r="A48" i="1" s="1"/>
  <c r="S46" i="1"/>
  <c r="B44" i="1"/>
  <c r="A44" i="1"/>
  <c r="B43" i="1"/>
  <c r="B45" i="1" s="1"/>
  <c r="A43" i="1"/>
  <c r="A45" i="1" s="1"/>
  <c r="S42" i="1"/>
  <c r="B41" i="1"/>
  <c r="A41" i="1"/>
  <c r="B40" i="1"/>
  <c r="A40" i="1"/>
  <c r="S39" i="1"/>
  <c r="A38" i="1"/>
  <c r="B37" i="1"/>
  <c r="B38" i="1" s="1"/>
  <c r="A37" i="1"/>
  <c r="S36" i="1"/>
  <c r="B35" i="1"/>
  <c r="B34" i="1"/>
  <c r="A34" i="1"/>
  <c r="A35" i="1" s="1"/>
  <c r="S33" i="1"/>
  <c r="O90" i="1" s="1"/>
  <c r="B30" i="1"/>
  <c r="B31" i="1" s="1"/>
  <c r="B32" i="1" s="1"/>
  <c r="A30" i="1"/>
  <c r="A31" i="1" s="1"/>
  <c r="A32" i="1" s="1"/>
  <c r="S29" i="1"/>
  <c r="B26" i="1"/>
  <c r="B27" i="1" s="1"/>
  <c r="B28" i="1" s="1"/>
  <c r="A26" i="1"/>
  <c r="A27" i="1" s="1"/>
  <c r="A28" i="1" s="1"/>
  <c r="S25" i="1"/>
  <c r="B22" i="1"/>
  <c r="B23" i="1" s="1"/>
  <c r="B24" i="1" s="1"/>
  <c r="A22" i="1"/>
  <c r="A23" i="1" s="1"/>
  <c r="A24" i="1" s="1"/>
  <c r="S21" i="1"/>
  <c r="B19" i="1"/>
  <c r="B20" i="1" s="1"/>
  <c r="A19" i="1"/>
  <c r="A20" i="1" s="1"/>
  <c r="S18" i="1"/>
  <c r="B15" i="1"/>
  <c r="B16" i="1" s="1"/>
  <c r="B17" i="1" s="1"/>
  <c r="A15" i="1"/>
  <c r="A16" i="1" s="1"/>
  <c r="A17" i="1" s="1"/>
  <c r="S14" i="1"/>
  <c r="B12" i="1"/>
  <c r="B13" i="1" s="1"/>
  <c r="A12" i="1"/>
  <c r="A13" i="1" s="1"/>
  <c r="S11" i="1"/>
  <c r="J89" i="1" s="1"/>
  <c r="P89" i="1" s="1"/>
  <c r="B8" i="1"/>
  <c r="B9" i="1" s="1"/>
  <c r="B10" i="1" s="1"/>
  <c r="A8" i="1"/>
  <c r="A9" i="1" s="1"/>
  <c r="A10" i="1" s="1"/>
  <c r="S7" i="1"/>
  <c r="B6" i="1"/>
  <c r="A6" i="1"/>
  <c r="S5" i="1"/>
  <c r="L89" i="1" s="1"/>
  <c r="B4" i="1"/>
  <c r="A4" i="1"/>
  <c r="S3" i="1"/>
  <c r="S72" i="1" s="1"/>
  <c r="D78" i="1" l="1"/>
  <c r="D76" i="1"/>
  <c r="D80" i="1"/>
  <c r="D79" i="1"/>
  <c r="D77" i="1"/>
  <c r="L85" i="1"/>
  <c r="L88" i="1"/>
  <c r="L87" i="1"/>
  <c r="O89" i="1"/>
  <c r="L86" i="1"/>
  <c r="J90" i="1"/>
  <c r="P90" i="1" s="1"/>
  <c r="K90" i="1"/>
  <c r="K89" i="1"/>
  <c r="L90" i="1"/>
  <c r="O85" i="1" l="1"/>
  <c r="K85" i="1"/>
  <c r="J85" i="1"/>
  <c r="J87" i="1"/>
  <c r="O87" i="1"/>
  <c r="K87" i="1"/>
  <c r="K88" i="1"/>
  <c r="J88" i="1"/>
  <c r="O88" i="1"/>
  <c r="O84" i="1"/>
  <c r="K84" i="1"/>
  <c r="J84" i="1"/>
  <c r="P84" i="1" s="1"/>
  <c r="O86" i="1"/>
  <c r="K86" i="1"/>
  <c r="J86" i="1"/>
  <c r="P88" i="1" l="1"/>
  <c r="P86" i="1"/>
  <c r="P87" i="1"/>
  <c r="P85" i="1"/>
</calcChain>
</file>

<file path=xl/sharedStrings.xml><?xml version="1.0" encoding="utf-8"?>
<sst xmlns="http://schemas.openxmlformats.org/spreadsheetml/2006/main" count="365" uniqueCount="236">
  <si>
    <t>Kryteria wyboru operacji (rankingujące) obowiązujące w naborach w zakresie wsparcia przedsiębiorczości oraz rozwoju pozarolniczych funkcji małych gospodarstw rolnych</t>
  </si>
  <si>
    <t>Nr kryterium</t>
  </si>
  <si>
    <t>Nazwa kryterium</t>
  </si>
  <si>
    <t>Opis</t>
  </si>
  <si>
    <t>Punkty - opis</t>
  </si>
  <si>
    <t>Liczba punktów</t>
  </si>
  <si>
    <t>Propozycja sposobu weryfikacji kryterium</t>
  </si>
  <si>
    <t>Wykaz niezbędnych dokumentów do przeprowadzenia oceny w Radzie.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</si>
  <si>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Przedsięwzięcie/Zakres, wktórym kryterium obowiązuje</t>
  </si>
  <si>
    <t>Przedsięwzięcie</t>
  </si>
  <si>
    <t>P.1.1 RGD</t>
  </si>
  <si>
    <t>P.1.1 SGA</t>
  </si>
  <si>
    <t>P.1.1 SZE</t>
  </si>
  <si>
    <t>P.1.2 RDG</t>
  </si>
  <si>
    <t>P.1.2 SDG</t>
  </si>
  <si>
    <t>P.2.1 (projekty partnerskie)</t>
  </si>
  <si>
    <t>P.2.2 (projekty partnerskie)</t>
  </si>
  <si>
    <t>P.3.2</t>
  </si>
  <si>
    <t>max liczba punktów</t>
  </si>
  <si>
    <t>kategoria kryteriów:
j- jakościowe
p- zgodności z programem
s- specyficzne dla obszaru</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</si>
  <si>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</si>
  <si>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Szkolenia  z lokalnych kryteriów wyboru i warunków dostępu</t>
  </si>
  <si>
    <t>Preferuje operacje, których wnioskodawca osobiście uczestniczył w szkoleniu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</si>
  <si>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</si>
  <si>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</si>
  <si>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Punkty są przyznawane za przedłożenie:
1. Zaświadczenie o uczestnictwie w szkoleniu
2. Dokumenty potwierdzające powiązanie uczestnika szkolenia z Wnioskodawcą w przypadku pełnomocnika lub osoby upoważnionej do kontaktu</t>
  </si>
  <si>
    <t xml:space="preserve">P.1.1/rozwój DG, start GA, start ZE
P.1.2/rozwój DG, start DG
</t>
  </si>
  <si>
    <t>P.1.1
P.1.2
P.2.1 
P.2.2 
P.3.2</t>
  </si>
  <si>
    <t>j</t>
  </si>
  <si>
    <t xml:space="preserve">brak zaświadczenia </t>
  </si>
  <si>
    <t xml:space="preserve">    </t>
  </si>
  <si>
    <t xml:space="preserve">Przygotowanie wniosku </t>
  </si>
  <si>
    <t>Preferuje operacje, których  w szkoleniu z przygotowania wniosku nt.: procedury wypełniania i złożenia wniosku oraz załączników</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</si>
  <si>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</si>
  <si>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</si>
  <si>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</si>
  <si>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</si>
  <si>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</si>
  <si>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</si>
  <si>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</si>
  <si>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</si>
  <si>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</si>
  <si>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Gotowość wniosku do realizacji </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</si>
  <si>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</si>
  <si>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</si>
  <si>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</si>
  <si>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wraz z załącznikami wynikających ze specyfiki wniosku w zakresie Ustawy Prawo Budowlane i/lub  wniosków o ich wydanie.</t>
  </si>
  <si>
    <t>P.1.1
P.1.2
P.3.2</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</si>
  <si>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</si>
  <si>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</si>
  <si>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 xml:space="preserve">Wkład własny </t>
  </si>
  <si>
    <t>Preferowane będą operacje w których deklarowany  wkład własny finansowy jest większy od minimalnego wkładu wymaganego w dokumentacji konkursowej</t>
  </si>
  <si>
    <t xml:space="preserve">co najmniej 15 punktów procentowych </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</si>
  <si>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</si>
  <si>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co najmniej 10 punktów procentowych</t>
  </si>
  <si>
    <t>co najmniej 5 punktów procentowych</t>
  </si>
  <si>
    <t>mniej niż 3 punkty procentowe</t>
  </si>
  <si>
    <t xml:space="preserve">Efektywność projektu </t>
  </si>
  <si>
    <t xml:space="preserve">Preferuje operacje w ramach których przygotowana została analiza wskaźnikowa potrzeb. </t>
  </si>
  <si>
    <t>analiza uzasadnia klimatyczną i społeczną efektywność</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</si>
  <si>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</si>
  <si>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analizy wskaźnikowej w zakresie stanu bieżącego i po realizacji operacji. Jeśli wprowadzenie OZE/BZI przyczyni się do efektywności projektu, to analiza powinna zostać uwzględnione w bizensplanie (w cz. Rachunek zysków i strat oraz zasadnienie (założenia) dla wymienionych pozycji kosztowych).
UWAGA:
Maksymalna iloś punktów dla P.1.1 oraz P.1.2 to 1, a dla P.2.1 (projekty w partnerstwie), P.2.2oraz P.3.2 to 2</t>
  </si>
  <si>
    <t>czy dla biznesu to dawać?</t>
  </si>
  <si>
    <t>analiza uzasadnia klimatyczną lub społeczną efektywność</t>
  </si>
  <si>
    <t xml:space="preserve">analiza nie uzasadnia potrzeby realizacji operacji </t>
  </si>
  <si>
    <t>Przeciwdziałanie zmianom klimatu - energia</t>
  </si>
  <si>
    <t>Preferowane operacje  prowadzące do przeciwdziałania zmianom klimatu w zakresie wykorzystania odnawialnych źródeł energii</t>
  </si>
  <si>
    <t>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(limit liczony bez urządzeń służących optymalizacji wykorzystania pozyskanej energii typu magazyny, pompy ciepła).</t>
  </si>
  <si>
    <t>Punkty są przyznawane za przedłożenie dokumentacji potwierdzającej, że planowane źródło energii będzie mogło funkcjonować.</t>
  </si>
  <si>
    <t>p</t>
  </si>
  <si>
    <t>Koszty związane z wykorzystaniem odnawialnych źródeł energii stanowią minimum  30% kosztów kwalifikowalnych</t>
  </si>
  <si>
    <t>Koszty związane z wykorzystaniem odnawialnych źródeł energii stanowią minimum 10% kosztów kwalifikowalnych</t>
  </si>
  <si>
    <t xml:space="preserve">Projekt nie przewiduje kosztów związanych z wykorzystaniem odnawialnych źródeł energii </t>
  </si>
  <si>
    <t xml:space="preserve">Przeciwdziałanie zmianom klimatu- woda </t>
  </si>
  <si>
    <t>Preferowane operacje  prowadzące do przeciwdziałania zmianom klimatu w zakresie gromadzenia wody opadowej i jej wykorzystania na terenach zielonych</t>
  </si>
  <si>
    <t xml:space="preserve">Koszty związane z gromadzeniem wody opadowej stanowią minimum 50% kosztów kwalifikowalnych </t>
  </si>
  <si>
    <t>Przez przeciwdziałanie zmianom klimatu w zakresie gromadzenia wody opadowej i jej wykorzystania na terenach zielonych rozumie się 
działania potwierdzone dokumentami (np. projekt ogrodu deszczowego,niecki retencyjnej, zielonych rozwiązań typu dach/ściana nawadnianych gromadzonymi wodami opadowymi) bezpośrednio związane z wykorzystaniem wód opadowych i ich rozprowadzenia i magazynowania na terenie obiektu.</t>
  </si>
  <si>
    <t>Punkty są przyznawane za przedłożenie dokumentacji wskazującej na efektywne wykorzystanie wody</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</si>
  <si>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</si>
  <si>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</si>
  <si>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</si>
  <si>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Wsparcie potencjału architektonicznego</t>
  </si>
  <si>
    <t>Preferuje operacje, które zachowują  lokalny potencjał architektoniczny i przyczyniają się do czynnej ochrony krajobrazu</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</si>
  <si>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</si>
  <si>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</si>
  <si>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</si>
  <si>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s</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</si>
  <si>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</si>
  <si>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</si>
  <si>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</si>
  <si>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</si>
  <si>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 xml:space="preserve">Preferuje operacje, które zachowują  lokalny potencjał   przyrodniczy i/lub historyczno-kulturowy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</si>
  <si>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</si>
  <si>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</si>
  <si>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</si>
  <si>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</si>
  <si>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Potencjał turystyczny obszaru</t>
  </si>
  <si>
    <t>Preferuje operacje uzupełaniające ofertę sieciowych produktów turystycznych</t>
  </si>
  <si>
    <t xml:space="preserve">operacja tworzy uzupełnienie lub ofertę szlaku, projekt zakłada narzędzia - informacje przekierowujące ze szlaku do oferty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</si>
  <si>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</si>
  <si>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</si>
  <si>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operacja dotyczy miejsca zlokalizowanego bezpośrednio na/przy szlaku i tworzy uzupełnienie lub ofertę szlaku</t>
  </si>
  <si>
    <t xml:space="preserve">operacja nie tworzy oferty przy szlaku </t>
  </si>
  <si>
    <t xml:space="preserve">Grupy wymagające wsparcia na rynku pracy </t>
  </si>
  <si>
    <r>
      <t>Operacja</t>
    </r>
    <r>
      <rPr>
        <sz val="8"/>
        <color rgb="FFFF0000"/>
        <rFont val="Calibri"/>
        <family val="2"/>
        <charset val="238"/>
        <scheme val="minor"/>
      </rPr>
      <t xml:space="preserve"> </t>
    </r>
    <r>
      <rPr>
        <sz val="8"/>
        <color theme="1"/>
        <rFont val="Calibri"/>
        <family val="2"/>
        <charset val="238"/>
        <scheme val="minor"/>
      </rPr>
      <t>realizowana jest przez osoby fizyczne z  grup wymagających wsparcia wskazanych w LSR</t>
    </r>
  </si>
  <si>
    <t>Operacja jest realizowana przez kobietę do 25 r.ż. Lub powyżej 60 r.ż.</t>
  </si>
  <si>
    <t>Grupa wymagająca wsparcia została określona w strategii.
Stanowią ją kobiety bez względu na wiek oraz osoby do 25 r.ż. lub powyżej 60 r.ż. 
Kryterium dotyczy wyłącznie wnioskodawców będących osobami fizycznymi.</t>
  </si>
  <si>
    <t>Zaświadczenie z właściwej ewidencji ludności o miejscu zameldowania na pobyt stały lub czasowy</t>
  </si>
  <si>
    <t>P.1.1/rozwój DG, start GA, start ZE
P.1.2/rozwój DG, start DG</t>
  </si>
  <si>
    <t>P.1.1
P.1.2
(dotyczy wyłącznie podejmowania działalności)</t>
  </si>
  <si>
    <t>Operacja jest realizowana przez przedstawiciela grupy wymagającej wsparcia</t>
  </si>
  <si>
    <t>Operacja nie jest realizowana przez przedstawiciela grup wymagających wsparcia</t>
  </si>
  <si>
    <t>Tworzenie miejsc pracy  </t>
  </si>
  <si>
    <t xml:space="preserve">Preferuje operacje, które utworzą większą liczbę miejsc pracy niż zakładane w dokumentacji konkursowej minimum </t>
  </si>
  <si>
    <t>Tworzy 6 miejsc pracy więcej niż zakładane minimum (min.1 etat średniorocznie)</t>
  </si>
  <si>
    <t>Operacja zakłada rozwój gospodarczy obszaru poprzez utworzenie dodatkowych miejsc pracy. Przez jedno miejsce pracy rozumie się zatrudnienie na umowę o pracę bądź umowę cywilnoprawną w wymiarze min. 20 godzin tygodniowo przez okres co najmniej 4-ech miesięcy w skali roku (prace sezonowe), co stanowi 1/6 etatu.
Miejsca pracy muszą być utworzone do momentu złożenia wniosku o płatność końcową i utrzymane w okresie trwałości operacji (związania z celem).</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</si>
  <si>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t>
  </si>
  <si>
    <t>P.1.1
P.1.2</t>
  </si>
  <si>
    <t>Tworzy 3 miejsca pracy więcej niż zakładane minimum (min.0,5 etatu średniorocznie)</t>
  </si>
  <si>
    <t>Tworzy 1 miejsce pracy więcej niż zakładane minimum  (min. 1/6 etatu średniorocznie)</t>
  </si>
  <si>
    <t>Operacja nie zakłada utworzenia więcej minimalnej ilości miejsc pracy</t>
  </si>
  <si>
    <t>Zaspokajanie potrzeb grup wymagających wsparcia na rynku pracy  </t>
  </si>
  <si>
    <t>Planowane do utworzenia miejsce pracy zakłada zatrudnienie osoby z grupy wymagającej wsparcia określonej w LSR</t>
  </si>
  <si>
    <t xml:space="preserve">Operacja przewiduje utworzenie przynajmniej dwóch miejsc pracy dla osób z grupy wymagającej wsparcia </t>
  </si>
  <si>
    <t xml:space="preserve">Operacja zakłada utworzenie miejsca pracy zgodnie z warunkami określonymi w kryterium pn.Tworzenie miejsc pracy i deklaracją zatrudnienia dla osób z grup wymagających wsparcia określonych w strategii, tj. kobiet bez względu na wiek oraz osób do 25 r.ż. lub powyżej 60 r.ż.
Miejsca pracy muszą być utworzone do komentu złożenia wniosku o płatność końcową i utrzymane w okresie trwałości operacji (związania z celem). </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</si>
  <si>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 i fakt, że miejsca pracy będą dla osób z grup wymagających wsparcia.</t>
  </si>
  <si>
    <t xml:space="preserve">Operacja przewiduje utworzenie przynajmniej jednego miejsca pracy dla osób z grupy wymagającej wsparcia </t>
  </si>
  <si>
    <t>Operacja nie przewiduje utworzenia miejsca pracy dla osoby z grup wymagających wsparcia</t>
  </si>
  <si>
    <t xml:space="preserve">Działalność rozwijana we współpracy z  samorządami lokalnymi </t>
  </si>
  <si>
    <t>Preferowane są operacje, które realizowane są w porozumieniu z samorządem lokalnym</t>
  </si>
  <si>
    <t>operacja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</si>
  <si>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</si>
  <si>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</si>
  <si>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</si>
  <si>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</si>
  <si>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Związek z obszarem</t>
  </si>
  <si>
    <t>Preferuje osoby lub podmioty, których miejsce zameldowania lub siedziba firmy znajdują się przez min. 24 miesiące na obszarze Doliny Baryczy</t>
  </si>
  <si>
    <t>Kryterium preferuje wnioskodawców, którzy są związani z obszarem, tj. faktycznie zameldowani na obszarze. W przypadku operacji polegających na rozwijaniu działalności gospodarczej kryterium ma preferować firmy, które mają swoją siedzibę lub oddział na obszarze LSR przez okres min. 24 miesięcy poprzedzających miesiąc złożenia wniosku</t>
  </si>
  <si>
    <t>Rozwijanie oferty obszaru</t>
  </si>
  <si>
    <t>Operacja związana z rozwijaniem działalności Preferuje operacje wykonywane przez podmioty tworzące lub rozwijające ofertę obszaru</t>
  </si>
  <si>
    <r>
      <t xml:space="preserve">podmiot tworzy nową ofertę </t>
    </r>
    <r>
      <rPr>
        <u/>
        <sz val="8"/>
        <color theme="1"/>
        <rFont val="Calibri"/>
        <family val="2"/>
        <charset val="238"/>
        <scheme val="minor"/>
      </rPr>
      <t>produktu</t>
    </r>
  </si>
  <si>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</si>
  <si>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Punkty są przyznawane za przedłożenie:
1. wydruku aktualnej oferty Wnioskodawcy ze strony dbpoleca.barycz.pl</t>
  </si>
  <si>
    <t>P.1.1/rozwój DG, start GA, start ZE
P.1.2/rozwój DG</t>
  </si>
  <si>
    <t>czy podejmowanie też?
Od co najmniej roku</t>
  </si>
  <si>
    <r>
      <t xml:space="preserve">podmiot tworzy nową ofertę </t>
    </r>
    <r>
      <rPr>
        <u/>
        <sz val="8"/>
        <color theme="1"/>
        <rFont val="Calibri"/>
        <family val="2"/>
        <charset val="238"/>
        <scheme val="minor"/>
      </rPr>
      <t>usługi</t>
    </r>
  </si>
  <si>
    <t>podmiot rozwija istniejąca ofertę</t>
  </si>
  <si>
    <t xml:space="preserve">brak powiązań podmiotu z ofertą obszaru </t>
  </si>
  <si>
    <t xml:space="preserve">Wsparcie oferty obszaru </t>
  </si>
  <si>
    <t xml:space="preserve">Preferuje podmioty aktywnie działające na rzecz obszaru lub tworzące ofertę obszaru </t>
  </si>
  <si>
    <t xml:space="preserve">wnioskodawca jest zarejestrowany i aktywny na co najmniej dwóch stronach </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</si>
  <si>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t>
  </si>
  <si>
    <t>Punkty są przyznawane za przedłożenie do wniosku wydruków ze wskazanych w opisie kryterium stron internetowych</t>
  </si>
  <si>
    <t>czy podejmowanie też?</t>
  </si>
  <si>
    <t>wnioskodawca jest zarejestrowany i aktywny na minimum jednej ze stron</t>
  </si>
  <si>
    <t>podmiot nie jest zarejestrowany</t>
  </si>
  <si>
    <t xml:space="preserve">Wsparcie systemu Dolina Baryczy Poleca </t>
  </si>
  <si>
    <t xml:space="preserve">Preferuje podmioty współpracujące z użytkownikami znaku Dolina Baryczy Poleca </t>
  </si>
  <si>
    <t xml:space="preserve">dostępność min. 2 produktów z listy </t>
  </si>
  <si>
    <t xml:space="preserve">Kryterium weryfikowane na podstawie wsparcia (sprzedaż/zakup) użytkownikówznaku Dolina Baryczy Poleca. Współpraca potwierdzona dowodami  zakupu/sprzedaży: min. 3 dowodami na min. 300 zł każdy  lub większą ilością dowodów o wartości co najmniej 500 zł, dokonanymi  co najmniej raz na pół roku dla każdego ze wskazanych produktów lub usług w okresie 12 miesięcy poprzedzających miesiąc złożenia wniosku. 
Sprzedaż dotyczy certyfikowanych produktów/usług  podmiotom objętych znakiem. </t>
  </si>
  <si>
    <t>Punkty są przyznawane za przedłożenie dowodów zakupu/sprzedaży produktów i/lub usług lub materiałów promocyjnych.</t>
  </si>
  <si>
    <t>P.1.1
P.1.2
P.2.1 
P.2.2 
P.3.2
Kryterium nie dotyczy podejmowania działalności</t>
  </si>
  <si>
    <t xml:space="preserve">dostępność min.1 produktów z listy </t>
  </si>
  <si>
    <t xml:space="preserve">brak wsparcia systemu  (brak dostępności  i promocji produktów i usług) </t>
  </si>
  <si>
    <t>Przynależność do systemu Dolina Baryczy Poleca</t>
  </si>
  <si>
    <t>Preferuje operacje realizowane przez użytkowników lub kandydatów do znaku Dolina Baryczy Poleca</t>
  </si>
  <si>
    <t>jest użytkownikiem i posiada znak DBP na rozwijany produkt lub usługę</t>
  </si>
  <si>
    <t>Kryterium weryfikowane na podstawie informacji zawartych we wniosku i załącznikach, potwierdzane przez Kapitułę Znaku DBP. Oferta będąca rezultatem projektu ma być objęta znakiem DBP lub kandydować o znak.
W przypadku uzyskania punktów, warunek certyfikacji musi zostac utrzymany w okresie trwałości operacji (związania z celem).</t>
  </si>
  <si>
    <t>LGD weryfikuje spełnienie kryterium na podstawie listy użytkowników/kandydatów na stronie dbpoleca.barycz.pl</t>
  </si>
  <si>
    <t xml:space="preserve">jest kandydatem do znaku DBP na rozwijany produkt lub usługę lub jest użytkownikiem znaku DBP otworzy nowy produkt lub usługę.  </t>
  </si>
  <si>
    <t>nie jest użytkownikiem i nie posiada znaku DBP</t>
  </si>
  <si>
    <t>Promocja obszaru</t>
  </si>
  <si>
    <t xml:space="preserve">Preferuje operacje, które zakładają promocję  całego obszaru Doliny Baryczy </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</si>
  <si>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</si>
  <si>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</si>
  <si>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</si>
  <si>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P.1.1/rozwój DG, start GA, start ZE</t>
  </si>
  <si>
    <t>Zaplanowano komunikację wirtualną lub fizyczną</t>
  </si>
  <si>
    <t>Projekt nie przewiduje narzędzi promocyjnych obszaru Doliny Baryczy</t>
  </si>
  <si>
    <t>Wsparcie nowych podmiotów</t>
  </si>
  <si>
    <t>Kryterium preferuje wnioskodawców, którzy nie uzyskali wsparcia finansowego w postaci bezpośredniej dotacji za pośrednictwem LGD w ciągu 10-u lat poprzedzających rok złożenia wniosku</t>
  </si>
  <si>
    <t>Podmiot nie otrzymał wsparcia</t>
  </si>
  <si>
    <t>Wnioskodawca  nie korzystał wciągu 10-u lat ze wsparcia jako:
- osoba fizyczna;
- jednoosobowa działalność dospodarcza;
- wspólnik spółki.</t>
  </si>
  <si>
    <t>Kryterium weryfikuje LGD na podstawie własnych baz danych.</t>
  </si>
  <si>
    <t>P.1.1/rozwój DG, start GA, start ZE
P.1.2/rozwój DG,start DG</t>
  </si>
  <si>
    <t>Operacja nie spełnia kryterium</t>
  </si>
  <si>
    <t>Minimalne i maksymalne wartości punktów w poszczególnych przedsięwzięciach</t>
  </si>
  <si>
    <t>Przedsięwzięcie/zakres</t>
  </si>
  <si>
    <t>Minimalna liczba punktów</t>
  </si>
  <si>
    <t>Maksymalna liczba punktów</t>
  </si>
  <si>
    <t>Założenia do minimalnej wartości punktów</t>
  </si>
  <si>
    <t>P.1.1/rozwój DG</t>
  </si>
  <si>
    <t>40% maksymalnej liczby punktów</t>
  </si>
  <si>
    <t>P.1.1/start GA</t>
  </si>
  <si>
    <t>P.1.1/start ZE</t>
  </si>
  <si>
    <t>P.1.2/rozwój DG</t>
  </si>
  <si>
    <t>P.2.1/start DG</t>
  </si>
  <si>
    <t>% udział punktów wg rodzajów kryteriów</t>
  </si>
  <si>
    <t>Kryteria jakościowe</t>
  </si>
  <si>
    <t>Kryteria wynikające z programów</t>
  </si>
  <si>
    <t>Kryteria specyficzne dla obszaru</t>
  </si>
  <si>
    <t>Potencjał/struktura organizacyjna NGO</t>
  </si>
  <si>
    <t xml:space="preserve">Preferuje podmioty mające doświadczenie w realizacji projektów </t>
  </si>
  <si>
    <t xml:space="preserve">Podmiot posiada doświadczenie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</si>
  <si>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</si>
  <si>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</si>
  <si>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P.2.1 
P.2.2 
P.3.2</t>
  </si>
  <si>
    <t xml:space="preserve">Podmiot nie posiada doświadczenia </t>
  </si>
  <si>
    <t>Innowacyjność  </t>
  </si>
  <si>
    <t>Preferuje operacje niespotykane w skali, gminy i przedsiębiorstwa lub organizacji, tj. wykorzystujące niepraktykowane dotąd zastosowania co najmniej jednego z potencjałów: przyrodniczego, historyczno-kulturowego, architektonicznego lub turystycznego</t>
  </si>
  <si>
    <t>innowacja na poziomie wykorzystania potencjału oraz  procesu lub produktu</t>
  </si>
  <si>
    <r>
      <t xml:space="preserve">Kryterium weryfikowane na podstawie informacji we wniosku oraz poziomu kosztów wprowadzenia innowacji wynoszących min. 50% kosztów kwalifikowalnych.
Zaplanowane działania oraz koszty przyczynią się do wprowadzenia innowacji w zakresie wykorzystania </t>
    </r>
    <r>
      <rPr>
        <sz val="8"/>
        <color rgb="FFFF0000"/>
        <rFont val="Calibri"/>
        <family val="2"/>
        <charset val="238"/>
        <scheme val="minor"/>
      </rPr>
      <t>potencjałów</t>
    </r>
    <r>
      <rPr>
        <sz val="8"/>
        <color theme="1"/>
        <rFont val="Calibri"/>
        <family val="2"/>
        <charset val="238"/>
        <scheme val="minor"/>
      </rPr>
      <t xml:space="preserve"> oraz  innowacji produktowej lub procesowej, tj.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r>
  </si>
  <si>
    <t>Punkty są przyznawane za przedłożenie dokumentacji (analizy) wskazujące, że operacja jest innowacyjna.
UWAGA! Punkty w kryterium pn. Innowacyjność przyznawane są wyłącznie w przypadkuuzyskania punktów w jednym</t>
  </si>
  <si>
    <t>brak innowacyjnego charakteru</t>
  </si>
  <si>
    <t xml:space="preserve">Obszar realizacji </t>
  </si>
  <si>
    <t xml:space="preserve">Preferuje operacje realizowane będą na obszarze miejscowości do 5 tys. mieszkańców </t>
  </si>
  <si>
    <t xml:space="preserve">operacja realizowana wyłącznie na obszarze miejscowości do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</si>
  <si>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</si>
  <si>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</si>
  <si>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 xml:space="preserve">operacja realizowana w całości lub części na obszarze miejscowości powyżej 5 tys. mieszkańców </t>
  </si>
  <si>
    <t xml:space="preserve">Rybackość </t>
  </si>
  <si>
    <t>Preferuje wnioskodawców, którzy są uprawnieni do rybactwa lub ich domowników</t>
  </si>
  <si>
    <t xml:space="preserve">wnioskodawcą jest domownik uprawnionego do rybactwa zgodnie z przepisami KRUS lub osobą współpracującą zgodnie z przepisami ZUS </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</si>
  <si>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</si>
  <si>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</si>
  <si>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</si>
  <si>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</si>
  <si>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</si>
  <si>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 xml:space="preserve">ukryte jest 26: </t>
  </si>
  <si>
    <t>Realizacja zbiorowego interesu  </t>
  </si>
  <si>
    <t>Preferowany zakres obejmuje  wsparcie operacji przyczyniających się do udostępnienia i informowania o obszarach cennych przyrodniczo lub wsparcia ogólnie dostępnej oferty turystycznej</t>
  </si>
  <si>
    <t>Operacja udostępnia i informuje o obszarach cennych przyrodniczo i wspiera nieododpłatną,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</si>
  <si>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</si>
  <si>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Operacja udostępnia i informuje o obszarach cenne przyrodniczo lub wspiera odpłatną, ale nie nastawioną na zysk ofertę turystyczną</t>
  </si>
  <si>
    <t>Koszty związane z wykorzystaniem odnawialnych źródeł energii stanowią minimum 40%, ale nie więcej niż 49% kosztów kwalifikowalnych</t>
  </si>
  <si>
    <t>Punkty na podstawie: 
1. przedłożenia zaświadczenia o zameldowaniu w przypadku osób fizycznych lub każdego z udziałowców spółki cywilnej
2. wskazania nr KRS w przypadku osób prawnych
3. wskazania nr NIP w przypadku osób fizycznych prowadzących działalność gospodarczą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</si>
</sst>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sz val="11"/>
      <color theme="0" tint="-0.14999847407452621"/>
      <name val="Calibri"/>
      <family val="2"/>
      <charset val="238"/>
      <scheme val="minor"/>
    </font>
    <font>
      <b/>
      <sz val="8"/>
      <color theme="1"/>
      <name val="Calibri"/>
      <family val="2"/>
      <charset val="238"/>
      <scheme val="minor"/>
    </font>
    <font>
      <b/>
      <sz val="11"/>
      <color theme="0" tint="-0.14999847407452621"/>
      <name val="Calibri"/>
      <family val="2"/>
      <charset val="238"/>
      <scheme val="minor"/>
    </font>
    <font>
      <b/>
      <sz val="9"/>
      <color theme="1"/>
      <name val="Calibri"/>
      <family val="2"/>
      <charset val="238"/>
      <scheme val="minor"/>
    </font>
    <font>
      <b/>
      <sz val="11"/>
      <color rgb="FFFF0000"/>
      <name val="Calibri"/>
      <family val="2"/>
      <charset val="238"/>
      <scheme val="minor"/>
    </font>
    <font>
      <sz val="8"/>
      <name val="Calibri"/>
      <family val="2"/>
      <charset val="238"/>
      <scheme val="minor"/>
    </font>
    <font>
      <sz val="11"/>
      <name val="Calibri"/>
      <family val="2"/>
      <charset val="238"/>
      <scheme val="minor"/>
    </font>
    <font>
      <sz val="8"/>
      <color rgb="FFFF0000"/>
      <name val="Calibri"/>
      <family val="2"/>
      <charset val="238"/>
      <scheme val="minor"/>
    </font>
    <font>
      <u/>
      <sz val="8"/>
      <color theme="1"/>
      <name val="Calibri"/>
      <family val="2"/>
      <charset val="238"/>
      <scheme val="minor"/>
    </font>
    <font>
      <sz val="8"/>
      <color theme="0" tint="-0.1499984740745262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vertical="top"/>
    </xf>
    <xf numFmtId="0" fontId="0" fillId="0" borderId="0" xfId="0"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0" fillId="0" borderId="2" xfId="0" applyBorder="1" applyAlignment="1">
      <alignment horizontal="left" vertical="top"/>
    </xf>
    <xf numFmtId="0" fontId="0" fillId="0" borderId="3" xfId="0"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5" xfId="0" applyFont="1" applyBorder="1" applyAlignment="1">
      <alignment horizontal="left" vertical="top"/>
    </xf>
    <xf numFmtId="0" fontId="4"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0" fillId="0" borderId="3" xfId="0" applyBorder="1" applyAlignment="1">
      <alignment horizontal="left" vertical="top"/>
    </xf>
    <xf numFmtId="0" fontId="11" fillId="0" borderId="3" xfId="0" applyFont="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11" fillId="0" borderId="1" xfId="0" applyFont="1" applyBorder="1" applyAlignment="1">
      <alignment vertical="top" wrapText="1"/>
    </xf>
    <xf numFmtId="0" fontId="11" fillId="0" borderId="3" xfId="0" applyFont="1" applyFill="1" applyBorder="1" applyAlignment="1">
      <alignment vertical="top" wrapText="1"/>
    </xf>
    <xf numFmtId="0" fontId="4" fillId="0" borderId="2" xfId="0" applyFont="1" applyFill="1" applyBorder="1" applyAlignment="1">
      <alignment vertical="top" wrapText="1"/>
    </xf>
    <xf numFmtId="0" fontId="11" fillId="0" borderId="2" xfId="0" applyFont="1" applyBorder="1" applyAlignment="1">
      <alignment vertical="top" wrapText="1"/>
    </xf>
    <xf numFmtId="0" fontId="4" fillId="0" borderId="5" xfId="0" applyFont="1" applyFill="1" applyBorder="1" applyAlignment="1">
      <alignment vertical="top" wrapText="1"/>
    </xf>
    <xf numFmtId="0" fontId="11" fillId="0" borderId="5" xfId="0" applyFont="1" applyBorder="1" applyAlignment="1">
      <alignment vertical="top" wrapText="1"/>
    </xf>
    <xf numFmtId="0" fontId="5" fillId="0" borderId="7" xfId="0" applyFont="1" applyBorder="1" applyAlignment="1">
      <alignment vertical="top" wrapText="1"/>
    </xf>
    <xf numFmtId="0" fontId="0" fillId="0" borderId="4" xfId="0" applyBorder="1" applyAlignment="1">
      <alignment horizontal="left" vertical="top"/>
    </xf>
    <xf numFmtId="0" fontId="0" fillId="0" borderId="4" xfId="0" applyBorder="1" applyAlignment="1">
      <alignment vertical="top" wrapText="1"/>
    </xf>
    <xf numFmtId="0" fontId="5" fillId="0" borderId="8"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vertical="top" wrapText="1"/>
    </xf>
    <xf numFmtId="0" fontId="4" fillId="0" borderId="6" xfId="0" applyFont="1" applyBorder="1" applyAlignment="1">
      <alignment horizontal="left" vertical="top"/>
    </xf>
    <xf numFmtId="0" fontId="4" fillId="0" borderId="6" xfId="0" applyFont="1" applyBorder="1" applyAlignment="1">
      <alignment vertical="top" wrapText="1"/>
    </xf>
    <xf numFmtId="0" fontId="0" fillId="0" borderId="2"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2" fillId="0" borderId="3" xfId="0" applyFont="1" applyBorder="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5" fillId="0" borderId="3" xfId="0" applyFont="1" applyFill="1" applyBorder="1" applyAlignment="1">
      <alignment vertical="top" wrapText="1"/>
    </xf>
    <xf numFmtId="0" fontId="5" fillId="0" borderId="2" xfId="0" applyFont="1" applyFill="1" applyBorder="1" applyAlignment="1">
      <alignment vertical="top" wrapText="1"/>
    </xf>
    <xf numFmtId="0" fontId="5" fillId="0" borderId="10" xfId="0" applyFont="1" applyBorder="1" applyAlignment="1">
      <alignment vertical="top" wrapText="1"/>
    </xf>
    <xf numFmtId="0" fontId="0" fillId="0" borderId="0" xfId="0" applyAlignment="1">
      <alignment horizontal="left" vertical="top"/>
    </xf>
    <xf numFmtId="0" fontId="0" fillId="0" borderId="11" xfId="0" applyBorder="1" applyAlignment="1">
      <alignment vertical="top" wrapText="1"/>
    </xf>
    <xf numFmtId="0" fontId="7" fillId="0" borderId="11" xfId="0" applyFont="1" applyBorder="1" applyAlignment="1">
      <alignment vertical="top" wrapText="1"/>
    </xf>
    <xf numFmtId="0" fontId="5" fillId="0" borderId="11"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7" fillId="0" borderId="0" xfId="0" applyFont="1" applyAlignment="1">
      <alignment vertical="top"/>
    </xf>
    <xf numFmtId="0" fontId="15" fillId="0" borderId="0" xfId="0" applyFont="1" applyAlignment="1">
      <alignment vertical="top" wrapText="1"/>
    </xf>
    <xf numFmtId="9" fontId="5" fillId="0" borderId="0" xfId="1" applyFont="1" applyAlignment="1">
      <alignment vertical="top" wrapText="1"/>
    </xf>
    <xf numFmtId="9" fontId="15" fillId="0" borderId="0" xfId="1" applyFont="1" applyAlignment="1">
      <alignment vertical="top" wrapText="1"/>
    </xf>
    <xf numFmtId="9" fontId="15" fillId="0" borderId="0" xfId="0" applyNumberFormat="1" applyFont="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5" fillId="0" borderId="1"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6" fillId="2" borderId="0" xfId="0" applyFont="1" applyFill="1" applyAlignment="1">
      <alignment vertical="top"/>
    </xf>
    <xf numFmtId="0" fontId="4" fillId="0" borderId="5" xfId="0" applyFont="1" applyFill="1" applyBorder="1" applyAlignment="1">
      <alignment horizontal="left" vertical="top"/>
    </xf>
    <xf numFmtId="0" fontId="5" fillId="0" borderId="5" xfId="0" applyFont="1" applyFill="1" applyBorder="1" applyAlignment="1">
      <alignment vertical="top" wrapText="1"/>
    </xf>
    <xf numFmtId="0" fontId="5" fillId="2" borderId="3" xfId="0" applyFont="1" applyFill="1" applyBorder="1" applyAlignment="1">
      <alignmen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zoomScaleNormal="100" zoomScaleSheetLayoutView="100" workbookViewId="0">
      <selection activeCell="B51" sqref="B51"/>
    </sheetView>
  </sheetViews>
  <sheetFormatPr defaultRowHeight="14.4" x14ac:dyDescent="0.3"/>
  <cols>
    <col min="1" max="1" width="6.44140625" style="54" customWidth="1"/>
    <col min="2" max="2" width="40.33203125" style="2" customWidth="1"/>
    <col min="3" max="3" width="44" style="3" customWidth="1"/>
    <col min="4" max="4" width="21.77734375" style="3" customWidth="1"/>
    <col min="5" max="5" width="8.88671875" style="3"/>
    <col min="6" max="6" width="36.33203125" style="3" customWidth="1"/>
    <col min="7" max="7" width="29" style="3" customWidth="1"/>
    <col min="8" max="8" width="13.88671875" style="3" customWidth="1"/>
    <col min="9" max="9" width="13.88671875" style="3" hidden="1" customWidth="1"/>
    <col min="10" max="12" width="8.88671875" style="2"/>
    <col min="13" max="14" width="8.88671875" style="4"/>
    <col min="15" max="17" width="0" style="5" hidden="1" customWidth="1"/>
    <col min="18" max="18" width="0" style="4" hidden="1" customWidth="1"/>
    <col min="19" max="19" width="9.33203125" style="4" customWidth="1"/>
    <col min="20" max="20" width="16.109375" style="4" customWidth="1"/>
    <col min="21" max="23" width="8.88671875" style="4"/>
    <col min="24" max="24" width="13.33203125" style="4" customWidth="1"/>
    <col min="25" max="16384" width="8.88671875" style="4"/>
  </cols>
  <sheetData>
    <row r="1" spans="1:24" ht="15" thickBot="1" x14ac:dyDescent="0.35">
      <c r="A1" s="1" t="s">
        <v>0</v>
      </c>
    </row>
    <row r="2" spans="1:24" s="10" customFormat="1" ht="133.80000000000001" customHeight="1" thickBot="1" x14ac:dyDescent="0.35">
      <c r="A2" s="6" t="s">
        <v>1</v>
      </c>
      <c r="B2" s="7" t="s">
        <v>2</v>
      </c>
      <c r="C2" s="8" t="s">
        <v>3</v>
      </c>
      <c r="D2" s="8" t="s">
        <v>4</v>
      </c>
      <c r="E2" s="8" t="s">
        <v>5</v>
      </c>
      <c r="F2" s="8" t="s">
        <v>6</v>
      </c>
      <c r="G2" s="9" t="s">
        <v>7</v>
      </c>
      <c r="H2" s="8" t="s">
        <v>8</v>
      </c>
      <c r="I2" s="8" t="s">
        <v>9</v>
      </c>
      <c r="J2" s="10" t="s">
        <v>10</v>
      </c>
      <c r="K2" s="10" t="s">
        <v>11</v>
      </c>
      <c r="L2" s="10" t="s">
        <v>12</v>
      </c>
      <c r="M2" s="10" t="s">
        <v>13</v>
      </c>
      <c r="N2" s="10" t="s">
        <v>14</v>
      </c>
      <c r="O2" s="11" t="s">
        <v>15</v>
      </c>
      <c r="P2" s="11" t="s">
        <v>16</v>
      </c>
      <c r="Q2" s="11" t="s">
        <v>17</v>
      </c>
      <c r="S2" s="10" t="s">
        <v>18</v>
      </c>
      <c r="T2" s="12" t="s">
        <v>19</v>
      </c>
      <c r="X2" s="13" t="s">
        <v>20</v>
      </c>
    </row>
    <row r="3" spans="1:24" ht="123" thickBot="1" x14ac:dyDescent="0.35">
      <c r="A3" s="14">
        <v>1</v>
      </c>
      <c r="B3" s="15" t="s">
        <v>21</v>
      </c>
      <c r="C3" s="16" t="s">
        <v>22</v>
      </c>
      <c r="D3" s="17" t="s">
        <v>23</v>
      </c>
      <c r="E3" s="17">
        <v>1</v>
      </c>
      <c r="F3" s="18" t="s">
        <v>24</v>
      </c>
      <c r="G3" s="18" t="s">
        <v>25</v>
      </c>
      <c r="H3" s="18" t="s">
        <v>26</v>
      </c>
      <c r="I3" s="18" t="s">
        <v>27</v>
      </c>
      <c r="J3" s="2">
        <v>1</v>
      </c>
      <c r="K3" s="2">
        <v>1</v>
      </c>
      <c r="L3" s="2">
        <v>1</v>
      </c>
      <c r="M3" s="4">
        <v>1</v>
      </c>
      <c r="N3" s="4">
        <v>1</v>
      </c>
      <c r="O3" s="5">
        <v>1</v>
      </c>
      <c r="P3" s="5">
        <v>1</v>
      </c>
      <c r="Q3" s="5">
        <v>1</v>
      </c>
      <c r="S3" s="4">
        <f>E3</f>
        <v>1</v>
      </c>
      <c r="T3" s="4" t="s">
        <v>28</v>
      </c>
    </row>
    <row r="4" spans="1:24" ht="29.4" thickBot="1" x14ac:dyDescent="0.35">
      <c r="A4" s="19">
        <f>A3</f>
        <v>1</v>
      </c>
      <c r="B4" s="20" t="str">
        <f>B3</f>
        <v>Szkolenia  z lokalnych kryteriów wyboru i warunków dostępu</v>
      </c>
      <c r="C4" s="21"/>
      <c r="D4" s="17" t="s">
        <v>29</v>
      </c>
      <c r="E4" s="17">
        <v>0</v>
      </c>
      <c r="F4" s="22" t="s">
        <v>30</v>
      </c>
      <c r="G4" s="22"/>
      <c r="H4" s="22"/>
      <c r="I4" s="22"/>
      <c r="J4" s="2">
        <v>1</v>
      </c>
      <c r="K4" s="2">
        <v>1</v>
      </c>
      <c r="L4" s="2">
        <v>1</v>
      </c>
      <c r="M4" s="4">
        <v>1</v>
      </c>
      <c r="N4" s="4">
        <v>1</v>
      </c>
      <c r="O4" s="5">
        <v>1</v>
      </c>
      <c r="P4" s="5">
        <v>1</v>
      </c>
      <c r="Q4" s="5">
        <v>1</v>
      </c>
      <c r="T4" s="4" t="s">
        <v>28</v>
      </c>
    </row>
    <row r="5" spans="1:24" ht="123" thickBot="1" x14ac:dyDescent="0.35">
      <c r="A5" s="23">
        <v>2</v>
      </c>
      <c r="B5" s="15" t="s">
        <v>31</v>
      </c>
      <c r="C5" s="18" t="s">
        <v>32</v>
      </c>
      <c r="D5" s="17" t="s">
        <v>23</v>
      </c>
      <c r="E5" s="17">
        <v>1</v>
      </c>
      <c r="F5" s="18" t="s">
        <v>24</v>
      </c>
      <c r="G5" s="18" t="s">
        <v>25</v>
      </c>
      <c r="H5" s="18" t="s">
        <v>26</v>
      </c>
      <c r="I5" s="18" t="s">
        <v>27</v>
      </c>
      <c r="J5" s="2">
        <v>1</v>
      </c>
      <c r="K5" s="2">
        <v>1</v>
      </c>
      <c r="L5" s="2">
        <v>1</v>
      </c>
      <c r="M5" s="4">
        <v>1</v>
      </c>
      <c r="N5" s="4">
        <v>1</v>
      </c>
      <c r="O5" s="5">
        <v>1</v>
      </c>
      <c r="P5" s="5">
        <v>1</v>
      </c>
      <c r="Q5" s="5">
        <v>1</v>
      </c>
      <c r="S5" s="4">
        <f>E5</f>
        <v>1</v>
      </c>
      <c r="T5" s="4" t="s">
        <v>28</v>
      </c>
    </row>
    <row r="6" spans="1:24" ht="21" thickBot="1" x14ac:dyDescent="0.35">
      <c r="A6" s="19">
        <f>A5</f>
        <v>2</v>
      </c>
      <c r="B6" s="20" t="str">
        <f>B5</f>
        <v xml:space="preserve">Przygotowanie wniosku </v>
      </c>
      <c r="C6" s="22"/>
      <c r="D6" s="17" t="s">
        <v>33</v>
      </c>
      <c r="E6" s="17">
        <v>0</v>
      </c>
      <c r="F6" s="22"/>
      <c r="G6" s="22"/>
      <c r="H6" s="22"/>
      <c r="I6" s="22"/>
      <c r="J6" s="2">
        <v>1</v>
      </c>
      <c r="K6" s="2">
        <v>1</v>
      </c>
      <c r="L6" s="2">
        <v>1</v>
      </c>
      <c r="M6" s="4">
        <v>1</v>
      </c>
      <c r="N6" s="4">
        <v>1</v>
      </c>
      <c r="O6" s="5">
        <v>1</v>
      </c>
      <c r="P6" s="5">
        <v>1</v>
      </c>
      <c r="Q6" s="5">
        <v>1</v>
      </c>
      <c r="T6" s="4" t="s">
        <v>28</v>
      </c>
    </row>
    <row r="7" spans="1:24" ht="80.400000000000006" customHeight="1" thickBot="1" x14ac:dyDescent="0.35">
      <c r="A7" s="23">
        <v>3</v>
      </c>
      <c r="B7" s="15" t="s">
        <v>34</v>
      </c>
      <c r="C7" s="18" t="s">
        <v>35</v>
      </c>
      <c r="D7" s="17" t="s">
        <v>36</v>
      </c>
      <c r="E7" s="17">
        <v>5</v>
      </c>
      <c r="F7" s="18" t="s">
        <v>37</v>
      </c>
      <c r="G7" s="24" t="s">
        <v>38</v>
      </c>
      <c r="H7" s="18" t="s">
        <v>26</v>
      </c>
      <c r="I7" s="18" t="s">
        <v>27</v>
      </c>
      <c r="J7" s="2">
        <v>1</v>
      </c>
      <c r="K7" s="2">
        <v>1</v>
      </c>
      <c r="L7" s="2">
        <v>1</v>
      </c>
      <c r="M7" s="4">
        <v>1</v>
      </c>
      <c r="N7" s="4">
        <v>1</v>
      </c>
      <c r="O7" s="5">
        <v>1</v>
      </c>
      <c r="P7" s="5">
        <v>1</v>
      </c>
      <c r="Q7" s="5">
        <v>1</v>
      </c>
      <c r="S7" s="4">
        <f>E7</f>
        <v>5</v>
      </c>
      <c r="T7" s="4" t="s">
        <v>28</v>
      </c>
    </row>
    <row r="8" spans="1:24" ht="72" thickBot="1" x14ac:dyDescent="0.35">
      <c r="A8" s="25">
        <f t="shared" ref="A8:B10" si="0">A7</f>
        <v>3</v>
      </c>
      <c r="B8" s="26" t="str">
        <f t="shared" si="0"/>
        <v>Racjonalność kosztów</v>
      </c>
      <c r="C8" s="27"/>
      <c r="D8" s="17" t="s">
        <v>39</v>
      </c>
      <c r="E8" s="17">
        <v>3</v>
      </c>
      <c r="F8" s="27"/>
      <c r="G8" s="27"/>
      <c r="H8" s="27"/>
      <c r="I8" s="27"/>
      <c r="J8" s="2">
        <v>1</v>
      </c>
      <c r="K8" s="2">
        <v>1</v>
      </c>
      <c r="L8" s="2">
        <v>1</v>
      </c>
      <c r="M8" s="4">
        <v>1</v>
      </c>
      <c r="N8" s="4">
        <v>1</v>
      </c>
      <c r="O8" s="5">
        <v>1</v>
      </c>
      <c r="P8" s="5">
        <v>1</v>
      </c>
      <c r="Q8" s="5">
        <v>1</v>
      </c>
      <c r="T8" s="4" t="s">
        <v>28</v>
      </c>
    </row>
    <row r="9" spans="1:24" ht="31.2" thickBot="1" x14ac:dyDescent="0.35">
      <c r="A9" s="25">
        <f t="shared" si="0"/>
        <v>3</v>
      </c>
      <c r="B9" s="26" t="str">
        <f t="shared" si="0"/>
        <v>Racjonalność kosztów</v>
      </c>
      <c r="C9" s="27"/>
      <c r="D9" s="17" t="s">
        <v>40</v>
      </c>
      <c r="E9" s="17">
        <v>1</v>
      </c>
      <c r="F9" s="27"/>
      <c r="G9" s="27"/>
      <c r="H9" s="27"/>
      <c r="I9" s="27"/>
      <c r="J9" s="2">
        <v>1</v>
      </c>
      <c r="K9" s="2">
        <v>1</v>
      </c>
      <c r="L9" s="2">
        <v>1</v>
      </c>
      <c r="M9" s="4">
        <v>1</v>
      </c>
      <c r="N9" s="4">
        <v>1</v>
      </c>
      <c r="O9" s="5">
        <v>1</v>
      </c>
      <c r="P9" s="5">
        <v>1</v>
      </c>
      <c r="Q9" s="5">
        <v>1</v>
      </c>
      <c r="T9" s="4" t="s">
        <v>28</v>
      </c>
    </row>
    <row r="10" spans="1:24" ht="21" thickBot="1" x14ac:dyDescent="0.35">
      <c r="A10" s="19">
        <f t="shared" si="0"/>
        <v>3</v>
      </c>
      <c r="B10" s="20" t="str">
        <f t="shared" si="0"/>
        <v>Racjonalność kosztów</v>
      </c>
      <c r="C10" s="22"/>
      <c r="D10" s="17" t="s">
        <v>41</v>
      </c>
      <c r="E10" s="17">
        <v>0</v>
      </c>
      <c r="F10" s="22"/>
      <c r="G10" s="22"/>
      <c r="H10" s="22"/>
      <c r="I10" s="22"/>
      <c r="J10" s="2">
        <v>1</v>
      </c>
      <c r="K10" s="2">
        <v>1</v>
      </c>
      <c r="L10" s="2">
        <v>1</v>
      </c>
      <c r="M10" s="4">
        <v>1</v>
      </c>
      <c r="N10" s="4">
        <v>1</v>
      </c>
      <c r="O10" s="5">
        <v>1</v>
      </c>
      <c r="P10" s="5">
        <v>1</v>
      </c>
      <c r="Q10" s="5">
        <v>1</v>
      </c>
      <c r="T10" s="4" t="s">
        <v>28</v>
      </c>
    </row>
    <row r="11" spans="1:24" ht="112.8" thickBot="1" x14ac:dyDescent="0.35">
      <c r="A11" s="23">
        <v>4</v>
      </c>
      <c r="B11" s="15" t="s">
        <v>42</v>
      </c>
      <c r="C11" s="18" t="s">
        <v>43</v>
      </c>
      <c r="D11" s="17" t="s">
        <v>44</v>
      </c>
      <c r="E11" s="17">
        <v>3</v>
      </c>
      <c r="F11" s="18" t="s">
        <v>45</v>
      </c>
      <c r="G11" s="24" t="s">
        <v>46</v>
      </c>
      <c r="H11" s="18" t="s">
        <v>26</v>
      </c>
      <c r="I11" s="18" t="s">
        <v>47</v>
      </c>
      <c r="J11" s="2">
        <v>1</v>
      </c>
      <c r="K11" s="2">
        <v>1</v>
      </c>
      <c r="L11" s="2">
        <v>1</v>
      </c>
      <c r="M11" s="4">
        <v>1</v>
      </c>
      <c r="N11" s="4">
        <v>1</v>
      </c>
      <c r="Q11" s="5">
        <v>1</v>
      </c>
      <c r="S11" s="4">
        <f>E11</f>
        <v>3</v>
      </c>
      <c r="T11" s="4" t="s">
        <v>28</v>
      </c>
    </row>
    <row r="12" spans="1:24" ht="82.2" thickBot="1" x14ac:dyDescent="0.35">
      <c r="A12" s="25">
        <f>A11</f>
        <v>4</v>
      </c>
      <c r="B12" s="26" t="str">
        <f>B11</f>
        <v xml:space="preserve">Gotowość wniosku do realizacji </v>
      </c>
      <c r="C12" s="27"/>
      <c r="D12" s="17" t="s">
        <v>48</v>
      </c>
      <c r="E12" s="17">
        <v>1</v>
      </c>
      <c r="F12" s="27"/>
      <c r="G12" s="27"/>
      <c r="H12" s="27"/>
      <c r="I12" s="27"/>
      <c r="J12" s="2">
        <v>1</v>
      </c>
      <c r="K12" s="2">
        <v>1</v>
      </c>
      <c r="L12" s="2">
        <v>1</v>
      </c>
      <c r="M12" s="4">
        <v>1</v>
      </c>
      <c r="N12" s="4">
        <v>1</v>
      </c>
      <c r="Q12" s="5">
        <v>1</v>
      </c>
      <c r="T12" s="4" t="s">
        <v>28</v>
      </c>
    </row>
    <row r="13" spans="1:24" ht="31.2" thickBot="1" x14ac:dyDescent="0.35">
      <c r="A13" s="19">
        <f>A12</f>
        <v>4</v>
      </c>
      <c r="B13" s="20" t="str">
        <f>B12</f>
        <v xml:space="preserve">Gotowość wniosku do realizacji </v>
      </c>
      <c r="C13" s="22"/>
      <c r="D13" s="17" t="s">
        <v>49</v>
      </c>
      <c r="E13" s="17">
        <v>0</v>
      </c>
      <c r="F13" s="22"/>
      <c r="G13" s="22"/>
      <c r="H13" s="22"/>
      <c r="I13" s="22"/>
      <c r="J13" s="2">
        <v>1</v>
      </c>
      <c r="K13" s="2">
        <v>1</v>
      </c>
      <c r="L13" s="2">
        <v>1</v>
      </c>
      <c r="M13" s="4">
        <v>1</v>
      </c>
      <c r="N13" s="4">
        <v>1</v>
      </c>
      <c r="Q13" s="5">
        <v>1</v>
      </c>
      <c r="T13" s="4" t="s">
        <v>28</v>
      </c>
    </row>
    <row r="14" spans="1:24" ht="91.8" customHeight="1" thickBot="1" x14ac:dyDescent="0.35">
      <c r="A14" s="23">
        <v>5</v>
      </c>
      <c r="B14" s="15" t="s">
        <v>50</v>
      </c>
      <c r="C14" s="18" t="s">
        <v>51</v>
      </c>
      <c r="D14" s="17" t="s">
        <v>52</v>
      </c>
      <c r="E14" s="17">
        <v>3</v>
      </c>
      <c r="F14" s="18" t="s">
        <v>53</v>
      </c>
      <c r="G14" s="18"/>
      <c r="H14" s="18" t="s">
        <v>26</v>
      </c>
      <c r="I14" s="18" t="s">
        <v>27</v>
      </c>
      <c r="J14" s="2">
        <v>1</v>
      </c>
      <c r="K14" s="2">
        <v>1</v>
      </c>
      <c r="L14" s="2">
        <v>1</v>
      </c>
      <c r="M14" s="4">
        <v>1</v>
      </c>
      <c r="N14" s="4">
        <v>1</v>
      </c>
      <c r="O14" s="5">
        <v>1</v>
      </c>
      <c r="P14" s="5">
        <v>1</v>
      </c>
      <c r="Q14" s="5">
        <v>1</v>
      </c>
      <c r="S14" s="4">
        <f>E14</f>
        <v>3</v>
      </c>
      <c r="T14" s="4" t="s">
        <v>28</v>
      </c>
    </row>
    <row r="15" spans="1:24" ht="21" thickBot="1" x14ac:dyDescent="0.35">
      <c r="A15" s="25">
        <f t="shared" ref="A15:B17" si="1">A14</f>
        <v>5</v>
      </c>
      <c r="B15" s="26" t="str">
        <f t="shared" si="1"/>
        <v xml:space="preserve">Wkład własny </v>
      </c>
      <c r="C15" s="27"/>
      <c r="D15" s="17" t="s">
        <v>54</v>
      </c>
      <c r="E15" s="17">
        <v>2</v>
      </c>
      <c r="F15" s="27"/>
      <c r="G15" s="27"/>
      <c r="H15" s="27"/>
      <c r="I15" s="27"/>
      <c r="J15" s="2">
        <v>1</v>
      </c>
      <c r="K15" s="2">
        <v>1</v>
      </c>
      <c r="L15" s="2">
        <v>1</v>
      </c>
      <c r="M15" s="4">
        <v>1</v>
      </c>
      <c r="N15" s="4">
        <v>1</v>
      </c>
      <c r="O15" s="5">
        <v>1</v>
      </c>
      <c r="P15" s="5">
        <v>1</v>
      </c>
      <c r="Q15" s="5">
        <v>1</v>
      </c>
      <c r="T15" s="4" t="s">
        <v>28</v>
      </c>
    </row>
    <row r="16" spans="1:24" ht="21" thickBot="1" x14ac:dyDescent="0.35">
      <c r="A16" s="25">
        <f t="shared" si="1"/>
        <v>5</v>
      </c>
      <c r="B16" s="26" t="str">
        <f t="shared" si="1"/>
        <v xml:space="preserve">Wkład własny </v>
      </c>
      <c r="C16" s="27"/>
      <c r="D16" s="17" t="s">
        <v>55</v>
      </c>
      <c r="E16" s="17">
        <v>1</v>
      </c>
      <c r="F16" s="27"/>
      <c r="G16" s="27"/>
      <c r="H16" s="27"/>
      <c r="I16" s="27"/>
      <c r="J16" s="2">
        <v>1</v>
      </c>
      <c r="K16" s="2">
        <v>1</v>
      </c>
      <c r="L16" s="2">
        <v>1</v>
      </c>
      <c r="M16" s="4">
        <v>1</v>
      </c>
      <c r="N16" s="4">
        <v>1</v>
      </c>
      <c r="O16" s="5">
        <v>1</v>
      </c>
      <c r="P16" s="5">
        <v>1</v>
      </c>
      <c r="Q16" s="5">
        <v>1</v>
      </c>
      <c r="T16" s="4" t="s">
        <v>28</v>
      </c>
    </row>
    <row r="17" spans="1:22" ht="15" thickBot="1" x14ac:dyDescent="0.35">
      <c r="A17" s="19">
        <f t="shared" si="1"/>
        <v>5</v>
      </c>
      <c r="B17" s="20" t="str">
        <f t="shared" si="1"/>
        <v xml:space="preserve">Wkład własny </v>
      </c>
      <c r="C17" s="22"/>
      <c r="D17" s="17" t="s">
        <v>56</v>
      </c>
      <c r="E17" s="17">
        <v>0</v>
      </c>
      <c r="F17" s="22"/>
      <c r="G17" s="22"/>
      <c r="H17" s="22"/>
      <c r="I17" s="22"/>
      <c r="J17" s="2">
        <v>1</v>
      </c>
      <c r="K17" s="2">
        <v>1</v>
      </c>
      <c r="L17" s="2">
        <v>1</v>
      </c>
      <c r="M17" s="4">
        <v>1</v>
      </c>
      <c r="N17" s="4">
        <v>1</v>
      </c>
      <c r="O17" s="5">
        <v>1</v>
      </c>
      <c r="P17" s="5">
        <v>1</v>
      </c>
      <c r="Q17" s="5">
        <v>1</v>
      </c>
      <c r="T17" s="4" t="s">
        <v>28</v>
      </c>
    </row>
    <row r="18" spans="1:22" ht="133.19999999999999" thickBot="1" x14ac:dyDescent="0.35">
      <c r="A18" s="23">
        <v>6</v>
      </c>
      <c r="B18" s="28" t="s">
        <v>57</v>
      </c>
      <c r="C18" s="24" t="s">
        <v>58</v>
      </c>
      <c r="D18" s="29" t="s">
        <v>59</v>
      </c>
      <c r="E18" s="29">
        <v>2</v>
      </c>
      <c r="F18" s="24" t="s">
        <v>60</v>
      </c>
      <c r="G18" s="24" t="s">
        <v>61</v>
      </c>
      <c r="H18" s="30" t="s">
        <v>26</v>
      </c>
      <c r="I18" s="30" t="s">
        <v>27</v>
      </c>
      <c r="J18" s="2">
        <v>1</v>
      </c>
      <c r="K18" s="2">
        <v>1</v>
      </c>
      <c r="L18" s="2">
        <v>1</v>
      </c>
      <c r="M18" s="4">
        <v>1</v>
      </c>
      <c r="N18" s="4">
        <v>1</v>
      </c>
      <c r="Q18" s="5">
        <v>1</v>
      </c>
      <c r="S18" s="4">
        <f>E18</f>
        <v>2</v>
      </c>
      <c r="T18" s="4" t="s">
        <v>28</v>
      </c>
      <c r="V18" s="4" t="s">
        <v>62</v>
      </c>
    </row>
    <row r="19" spans="1:22" ht="21" thickBot="1" x14ac:dyDescent="0.35">
      <c r="A19" s="25">
        <f>A18</f>
        <v>6</v>
      </c>
      <c r="B19" s="31" t="str">
        <f>B18</f>
        <v xml:space="preserve">Efektywność projektu </v>
      </c>
      <c r="C19" s="32"/>
      <c r="D19" s="29" t="s">
        <v>63</v>
      </c>
      <c r="E19" s="29">
        <v>1</v>
      </c>
      <c r="F19" s="32"/>
      <c r="G19" s="32"/>
      <c r="H19" s="27"/>
      <c r="I19" s="27"/>
      <c r="J19" s="2">
        <v>1</v>
      </c>
      <c r="K19" s="2">
        <v>1</v>
      </c>
      <c r="L19" s="2">
        <v>1</v>
      </c>
      <c r="M19" s="4">
        <v>1</v>
      </c>
      <c r="N19" s="4">
        <v>1</v>
      </c>
      <c r="Q19" s="5">
        <v>1</v>
      </c>
      <c r="T19" s="4" t="s">
        <v>28</v>
      </c>
    </row>
    <row r="20" spans="1:22" ht="21" thickBot="1" x14ac:dyDescent="0.35">
      <c r="A20" s="19">
        <f>A19</f>
        <v>6</v>
      </c>
      <c r="B20" s="33" t="str">
        <f>B19</f>
        <v xml:space="preserve">Efektywność projektu </v>
      </c>
      <c r="C20" s="34"/>
      <c r="D20" s="29" t="s">
        <v>64</v>
      </c>
      <c r="E20" s="29">
        <v>0</v>
      </c>
      <c r="F20" s="34"/>
      <c r="G20" s="34"/>
      <c r="H20" s="22"/>
      <c r="I20" s="22"/>
      <c r="J20" s="2">
        <v>1</v>
      </c>
      <c r="K20" s="2">
        <v>1</v>
      </c>
      <c r="L20" s="2">
        <v>1</v>
      </c>
      <c r="M20" s="4">
        <v>1</v>
      </c>
      <c r="N20" s="4">
        <v>1</v>
      </c>
      <c r="Q20" s="5">
        <v>1</v>
      </c>
      <c r="T20" s="4" t="s">
        <v>28</v>
      </c>
    </row>
    <row r="21" spans="1:22" ht="98.4" customHeight="1" thickBot="1" x14ac:dyDescent="0.35">
      <c r="A21" s="23">
        <v>7</v>
      </c>
      <c r="B21" s="15" t="s">
        <v>65</v>
      </c>
      <c r="C21" s="18" t="s">
        <v>66</v>
      </c>
      <c r="D21" s="17" t="s">
        <v>234</v>
      </c>
      <c r="E21" s="17">
        <v>5</v>
      </c>
      <c r="F21" s="18" t="s">
        <v>67</v>
      </c>
      <c r="G21" s="18" t="s">
        <v>68</v>
      </c>
      <c r="H21" s="18" t="s">
        <v>26</v>
      </c>
      <c r="I21" s="18" t="s">
        <v>27</v>
      </c>
      <c r="J21" s="2">
        <v>1</v>
      </c>
      <c r="K21" s="2">
        <v>1</v>
      </c>
      <c r="L21" s="2">
        <v>1</v>
      </c>
      <c r="M21" s="4">
        <v>1</v>
      </c>
      <c r="N21" s="4">
        <v>1</v>
      </c>
      <c r="O21" s="5">
        <v>1</v>
      </c>
      <c r="P21" s="5">
        <v>1</v>
      </c>
      <c r="Q21" s="5">
        <v>1</v>
      </c>
      <c r="S21" s="4">
        <f>E21</f>
        <v>5</v>
      </c>
      <c r="T21" s="4" t="s">
        <v>69</v>
      </c>
    </row>
    <row r="22" spans="1:22" ht="41.4" thickBot="1" x14ac:dyDescent="0.35">
      <c r="A22" s="25">
        <f t="shared" ref="A22:B24" si="2">A21</f>
        <v>7</v>
      </c>
      <c r="B22" s="26" t="str">
        <f t="shared" si="2"/>
        <v>Przeciwdziałanie zmianom klimatu - energia</v>
      </c>
      <c r="C22" s="27"/>
      <c r="D22" s="17" t="s">
        <v>70</v>
      </c>
      <c r="E22" s="17">
        <v>3</v>
      </c>
      <c r="F22" s="27"/>
      <c r="G22" s="27"/>
      <c r="H22" s="27"/>
      <c r="I22" s="27"/>
      <c r="J22" s="2">
        <v>1</v>
      </c>
      <c r="K22" s="2">
        <v>1</v>
      </c>
      <c r="L22" s="2">
        <v>1</v>
      </c>
      <c r="M22" s="4">
        <v>1</v>
      </c>
      <c r="N22" s="4">
        <v>1</v>
      </c>
      <c r="O22" s="5">
        <v>1</v>
      </c>
      <c r="P22" s="5">
        <v>1</v>
      </c>
      <c r="Q22" s="5">
        <v>1</v>
      </c>
      <c r="T22" s="4" t="s">
        <v>69</v>
      </c>
    </row>
    <row r="23" spans="1:22" ht="41.4" thickBot="1" x14ac:dyDescent="0.35">
      <c r="A23" s="25">
        <f t="shared" si="2"/>
        <v>7</v>
      </c>
      <c r="B23" s="26" t="str">
        <f t="shared" si="2"/>
        <v>Przeciwdziałanie zmianom klimatu - energia</v>
      </c>
      <c r="C23" s="27"/>
      <c r="D23" s="17" t="s">
        <v>71</v>
      </c>
      <c r="E23" s="17">
        <v>1</v>
      </c>
      <c r="F23" s="27"/>
      <c r="G23" s="27"/>
      <c r="H23" s="27"/>
      <c r="I23" s="27"/>
      <c r="J23" s="2">
        <v>1</v>
      </c>
      <c r="K23" s="2">
        <v>1</v>
      </c>
      <c r="L23" s="2">
        <v>1</v>
      </c>
      <c r="M23" s="4">
        <v>1</v>
      </c>
      <c r="N23" s="4">
        <v>1</v>
      </c>
      <c r="O23" s="5">
        <v>1</v>
      </c>
      <c r="P23" s="5">
        <v>1</v>
      </c>
      <c r="Q23" s="5">
        <v>1</v>
      </c>
      <c r="T23" s="4" t="s">
        <v>69</v>
      </c>
    </row>
    <row r="24" spans="1:22" ht="31.2" thickBot="1" x14ac:dyDescent="0.35">
      <c r="A24" s="19">
        <f t="shared" si="2"/>
        <v>7</v>
      </c>
      <c r="B24" s="20" t="str">
        <f t="shared" si="2"/>
        <v>Przeciwdziałanie zmianom klimatu - energia</v>
      </c>
      <c r="C24" s="22"/>
      <c r="D24" s="17" t="s">
        <v>72</v>
      </c>
      <c r="E24" s="17">
        <v>0</v>
      </c>
      <c r="F24" s="22"/>
      <c r="G24" s="22"/>
      <c r="H24" s="22"/>
      <c r="I24" s="22"/>
      <c r="J24" s="2">
        <v>1</v>
      </c>
      <c r="K24" s="2">
        <v>1</v>
      </c>
      <c r="L24" s="2">
        <v>1</v>
      </c>
      <c r="M24" s="4">
        <v>1</v>
      </c>
      <c r="N24" s="4">
        <v>1</v>
      </c>
      <c r="O24" s="5">
        <v>1</v>
      </c>
      <c r="P24" s="5">
        <v>1</v>
      </c>
      <c r="Q24" s="5">
        <v>1</v>
      </c>
      <c r="T24" s="4" t="s">
        <v>69</v>
      </c>
    </row>
    <row r="25" spans="1:22" ht="79.8" customHeight="1" thickBot="1" x14ac:dyDescent="0.35">
      <c r="A25" s="23">
        <v>8</v>
      </c>
      <c r="B25" s="15" t="s">
        <v>73</v>
      </c>
      <c r="C25" s="18" t="s">
        <v>74</v>
      </c>
      <c r="D25" s="17" t="s">
        <v>75</v>
      </c>
      <c r="E25" s="17">
        <v>3</v>
      </c>
      <c r="F25" s="74" t="s">
        <v>76</v>
      </c>
      <c r="G25" s="18" t="s">
        <v>77</v>
      </c>
      <c r="H25" s="18" t="s">
        <v>26</v>
      </c>
      <c r="I25" s="18" t="s">
        <v>27</v>
      </c>
      <c r="J25" s="2">
        <v>1</v>
      </c>
      <c r="K25" s="2">
        <v>1</v>
      </c>
      <c r="L25" s="2">
        <v>1</v>
      </c>
      <c r="M25" s="4">
        <v>1</v>
      </c>
      <c r="N25" s="4">
        <v>1</v>
      </c>
      <c r="O25" s="5">
        <v>1</v>
      </c>
      <c r="P25" s="5">
        <v>1</v>
      </c>
      <c r="Q25" s="5">
        <v>1</v>
      </c>
      <c r="S25" s="4">
        <f>E25</f>
        <v>3</v>
      </c>
      <c r="T25" s="4" t="s">
        <v>69</v>
      </c>
    </row>
    <row r="26" spans="1:22" ht="41.4" thickBot="1" x14ac:dyDescent="0.35">
      <c r="A26" s="25">
        <f t="shared" ref="A26:B28" si="3">A25</f>
        <v>8</v>
      </c>
      <c r="B26" s="26" t="str">
        <f t="shared" si="3"/>
        <v xml:space="preserve">Przeciwdziałanie zmianom klimatu- woda </v>
      </c>
      <c r="C26" s="27"/>
      <c r="D26" s="17" t="s">
        <v>78</v>
      </c>
      <c r="E26" s="17">
        <v>2</v>
      </c>
      <c r="F26" s="75"/>
      <c r="G26" s="27"/>
      <c r="H26" s="27"/>
      <c r="I26" s="27"/>
      <c r="J26" s="2">
        <v>1</v>
      </c>
      <c r="K26" s="2">
        <v>1</v>
      </c>
      <c r="L26" s="2">
        <v>1</v>
      </c>
      <c r="M26" s="4">
        <v>1</v>
      </c>
      <c r="N26" s="4">
        <v>1</v>
      </c>
      <c r="O26" s="5">
        <v>1</v>
      </c>
      <c r="P26" s="5">
        <v>1</v>
      </c>
      <c r="Q26" s="5">
        <v>1</v>
      </c>
      <c r="T26" s="4" t="s">
        <v>69</v>
      </c>
    </row>
    <row r="27" spans="1:22" ht="41.4" thickBot="1" x14ac:dyDescent="0.35">
      <c r="A27" s="25">
        <f t="shared" si="3"/>
        <v>8</v>
      </c>
      <c r="B27" s="26" t="str">
        <f t="shared" si="3"/>
        <v xml:space="preserve">Przeciwdziałanie zmianom klimatu- woda </v>
      </c>
      <c r="C27" s="27"/>
      <c r="D27" s="17" t="s">
        <v>79</v>
      </c>
      <c r="E27" s="17">
        <v>1</v>
      </c>
      <c r="F27" s="27"/>
      <c r="G27" s="27"/>
      <c r="H27" s="27"/>
      <c r="I27" s="27"/>
      <c r="J27" s="2">
        <v>1</v>
      </c>
      <c r="K27" s="2">
        <v>1</v>
      </c>
      <c r="L27" s="2">
        <v>1</v>
      </c>
      <c r="M27" s="4">
        <v>1</v>
      </c>
      <c r="N27" s="4">
        <v>1</v>
      </c>
      <c r="O27" s="5">
        <v>1</v>
      </c>
      <c r="P27" s="5">
        <v>1</v>
      </c>
      <c r="Q27" s="5">
        <v>1</v>
      </c>
      <c r="T27" s="4" t="s">
        <v>69</v>
      </c>
    </row>
    <row r="28" spans="1:22" ht="31.2" thickBot="1" x14ac:dyDescent="0.35">
      <c r="A28" s="19">
        <f t="shared" si="3"/>
        <v>8</v>
      </c>
      <c r="B28" s="20" t="str">
        <f t="shared" si="3"/>
        <v xml:space="preserve">Przeciwdziałanie zmianom klimatu- woda </v>
      </c>
      <c r="C28" s="22"/>
      <c r="D28" s="17" t="s">
        <v>80</v>
      </c>
      <c r="E28" s="17">
        <v>0</v>
      </c>
      <c r="F28" s="22"/>
      <c r="G28" s="22"/>
      <c r="H28" s="22"/>
      <c r="I28" s="22"/>
      <c r="J28" s="2">
        <v>1</v>
      </c>
      <c r="K28" s="2">
        <v>1</v>
      </c>
      <c r="L28" s="2">
        <v>1</v>
      </c>
      <c r="M28" s="4">
        <v>1</v>
      </c>
      <c r="N28" s="4">
        <v>1</v>
      </c>
      <c r="O28" s="5">
        <v>1</v>
      </c>
      <c r="P28" s="5">
        <v>1</v>
      </c>
      <c r="Q28" s="5">
        <v>1</v>
      </c>
      <c r="T28" s="4" t="s">
        <v>69</v>
      </c>
    </row>
    <row r="29" spans="1:22" ht="112.8" thickBot="1" x14ac:dyDescent="0.35">
      <c r="A29" s="23">
        <v>9</v>
      </c>
      <c r="B29" s="15" t="s">
        <v>81</v>
      </c>
      <c r="C29" s="18" t="s">
        <v>82</v>
      </c>
      <c r="D29" s="17" t="s">
        <v>83</v>
      </c>
      <c r="E29" s="35">
        <v>5</v>
      </c>
      <c r="F29" s="18" t="s">
        <v>84</v>
      </c>
      <c r="G29" s="18" t="s">
        <v>85</v>
      </c>
      <c r="H29" s="18" t="s">
        <v>26</v>
      </c>
      <c r="I29" s="18" t="s">
        <v>27</v>
      </c>
      <c r="J29" s="2">
        <v>1</v>
      </c>
      <c r="K29" s="2">
        <v>1</v>
      </c>
      <c r="L29" s="2">
        <v>1</v>
      </c>
      <c r="M29" s="4">
        <v>1</v>
      </c>
      <c r="N29" s="4">
        <v>1</v>
      </c>
      <c r="O29" s="5">
        <v>1</v>
      </c>
      <c r="P29" s="5">
        <v>1</v>
      </c>
      <c r="Q29" s="5">
        <v>1</v>
      </c>
      <c r="S29" s="4">
        <f>E29</f>
        <v>5</v>
      </c>
      <c r="T29" s="4" t="s">
        <v>86</v>
      </c>
    </row>
    <row r="30" spans="1:22" ht="51.6" thickBot="1" x14ac:dyDescent="0.35">
      <c r="A30" s="25">
        <f t="shared" ref="A30:B32" si="4">A29</f>
        <v>9</v>
      </c>
      <c r="B30" s="26" t="str">
        <f t="shared" si="4"/>
        <v>Wsparcie potencjału architektonicznego</v>
      </c>
      <c r="C30" s="27"/>
      <c r="D30" s="17" t="s">
        <v>87</v>
      </c>
      <c r="E30" s="35">
        <v>2</v>
      </c>
      <c r="F30" s="27"/>
      <c r="G30" s="27"/>
      <c r="H30" s="27"/>
      <c r="I30" s="27"/>
      <c r="J30" s="2">
        <v>1</v>
      </c>
      <c r="K30" s="2">
        <v>1</v>
      </c>
      <c r="L30" s="2">
        <v>1</v>
      </c>
      <c r="M30" s="4">
        <v>1</v>
      </c>
      <c r="N30" s="4">
        <v>1</v>
      </c>
      <c r="O30" s="5">
        <v>1</v>
      </c>
      <c r="P30" s="5">
        <v>1</v>
      </c>
      <c r="Q30" s="5">
        <v>1</v>
      </c>
      <c r="T30" s="4" t="s">
        <v>86</v>
      </c>
    </row>
    <row r="31" spans="1:22" ht="31.2" thickBot="1" x14ac:dyDescent="0.35">
      <c r="A31" s="25">
        <f t="shared" si="4"/>
        <v>9</v>
      </c>
      <c r="B31" s="26" t="str">
        <f t="shared" si="4"/>
        <v>Wsparcie potencjału architektonicznego</v>
      </c>
      <c r="C31" s="27"/>
      <c r="D31" s="17" t="s">
        <v>88</v>
      </c>
      <c r="E31" s="35">
        <v>1</v>
      </c>
      <c r="F31" s="27"/>
      <c r="G31" s="27"/>
      <c r="H31" s="27"/>
      <c r="I31" s="27"/>
      <c r="J31" s="2">
        <v>1</v>
      </c>
      <c r="K31" s="2">
        <v>1</v>
      </c>
      <c r="L31" s="2">
        <v>1</v>
      </c>
      <c r="M31" s="4">
        <v>1</v>
      </c>
      <c r="N31" s="4">
        <v>1</v>
      </c>
      <c r="O31" s="5">
        <v>1</v>
      </c>
      <c r="P31" s="5">
        <v>1</v>
      </c>
      <c r="Q31" s="5">
        <v>1</v>
      </c>
      <c r="T31" s="4" t="s">
        <v>86</v>
      </c>
    </row>
    <row r="32" spans="1:22" ht="31.2" thickBot="1" x14ac:dyDescent="0.35">
      <c r="A32" s="25">
        <f t="shared" si="4"/>
        <v>9</v>
      </c>
      <c r="B32" s="26" t="str">
        <f t="shared" si="4"/>
        <v>Wsparcie potencjału architektonicznego</v>
      </c>
      <c r="C32" s="27"/>
      <c r="D32" s="17" t="s">
        <v>89</v>
      </c>
      <c r="E32" s="35">
        <v>0</v>
      </c>
      <c r="F32" s="27"/>
      <c r="G32" s="27"/>
      <c r="H32" s="27"/>
      <c r="I32" s="27"/>
      <c r="J32" s="2">
        <v>1</v>
      </c>
      <c r="K32" s="2">
        <v>1</v>
      </c>
      <c r="L32" s="2">
        <v>1</v>
      </c>
      <c r="M32" s="4">
        <v>1</v>
      </c>
      <c r="N32" s="4">
        <v>1</v>
      </c>
      <c r="O32" s="5">
        <v>1</v>
      </c>
      <c r="P32" s="5">
        <v>1</v>
      </c>
      <c r="Q32" s="5">
        <v>1</v>
      </c>
      <c r="T32" s="4" t="s">
        <v>86</v>
      </c>
    </row>
    <row r="33" spans="1:20" ht="174" thickBot="1" x14ac:dyDescent="0.35">
      <c r="A33" s="36">
        <v>10</v>
      </c>
      <c r="B33" s="37" t="s">
        <v>90</v>
      </c>
      <c r="C33" s="18" t="s">
        <v>91</v>
      </c>
      <c r="D33" s="38" t="s">
        <v>92</v>
      </c>
      <c r="E33" s="35">
        <v>2</v>
      </c>
      <c r="F33" s="16" t="s">
        <v>93</v>
      </c>
      <c r="G33" s="16"/>
      <c r="H33" s="18" t="s">
        <v>26</v>
      </c>
      <c r="I33" s="18" t="s">
        <v>27</v>
      </c>
      <c r="J33" s="2">
        <v>1</v>
      </c>
      <c r="K33" s="2">
        <v>1</v>
      </c>
      <c r="L33" s="2">
        <v>1</v>
      </c>
      <c r="M33" s="4">
        <v>1</v>
      </c>
      <c r="N33" s="4">
        <v>1</v>
      </c>
      <c r="O33" s="5">
        <v>1</v>
      </c>
      <c r="P33" s="5">
        <v>1</v>
      </c>
      <c r="Q33" s="5">
        <v>1</v>
      </c>
      <c r="S33" s="4">
        <f>E33</f>
        <v>2</v>
      </c>
      <c r="T33" s="4" t="s">
        <v>86</v>
      </c>
    </row>
    <row r="34" spans="1:20" ht="41.4" thickBot="1" x14ac:dyDescent="0.35">
      <c r="A34" s="39">
        <f>A33</f>
        <v>10</v>
      </c>
      <c r="B34" s="40" t="str">
        <f>B33</f>
        <v>Wykorzystanie lokalnych potencjałów przyrodniczego i historyczno-kulturowego  </v>
      </c>
      <c r="C34" s="27"/>
      <c r="D34" s="38" t="s">
        <v>94</v>
      </c>
      <c r="E34" s="35">
        <v>1</v>
      </c>
      <c r="F34" s="41"/>
      <c r="G34" s="41"/>
      <c r="H34" s="27"/>
      <c r="I34" s="27"/>
      <c r="J34" s="2">
        <v>1</v>
      </c>
      <c r="K34" s="2">
        <v>1</v>
      </c>
      <c r="L34" s="2">
        <v>1</v>
      </c>
      <c r="M34" s="4">
        <v>1</v>
      </c>
      <c r="N34" s="4">
        <v>1</v>
      </c>
      <c r="O34" s="5">
        <v>1</v>
      </c>
      <c r="P34" s="5">
        <v>1</v>
      </c>
      <c r="Q34" s="5">
        <v>1</v>
      </c>
      <c r="T34" s="4" t="s">
        <v>86</v>
      </c>
    </row>
    <row r="35" spans="1:20" ht="29.4" thickBot="1" x14ac:dyDescent="0.35">
      <c r="A35" s="42">
        <f>A34</f>
        <v>10</v>
      </c>
      <c r="B35" s="43" t="str">
        <f>B34</f>
        <v>Wykorzystanie lokalnych potencjałów przyrodniczego i historyczno-kulturowego  </v>
      </c>
      <c r="C35" s="22"/>
      <c r="D35" s="38" t="s">
        <v>95</v>
      </c>
      <c r="E35" s="35">
        <v>0</v>
      </c>
      <c r="F35" s="21"/>
      <c r="G35" s="21"/>
      <c r="H35" s="22"/>
      <c r="I35" s="22"/>
      <c r="J35" s="2">
        <v>1</v>
      </c>
      <c r="K35" s="2">
        <v>1</v>
      </c>
      <c r="L35" s="2">
        <v>1</v>
      </c>
      <c r="M35" s="4">
        <v>1</v>
      </c>
      <c r="N35" s="4">
        <v>1</v>
      </c>
      <c r="O35" s="5">
        <v>1</v>
      </c>
      <c r="P35" s="5">
        <v>1</v>
      </c>
      <c r="Q35" s="5">
        <v>1</v>
      </c>
      <c r="T35" s="4" t="s">
        <v>86</v>
      </c>
    </row>
    <row r="36" spans="1:20" ht="225" customHeight="1" thickBot="1" x14ac:dyDescent="0.35">
      <c r="A36" s="14">
        <v>11</v>
      </c>
      <c r="B36" s="44" t="s">
        <v>96</v>
      </c>
      <c r="C36" s="27" t="s">
        <v>97</v>
      </c>
      <c r="D36" s="38" t="s">
        <v>98</v>
      </c>
      <c r="E36" s="35">
        <v>2</v>
      </c>
      <c r="F36" s="27" t="s">
        <v>99</v>
      </c>
      <c r="G36" s="27" t="s">
        <v>100</v>
      </c>
      <c r="H36" s="27" t="s">
        <v>26</v>
      </c>
      <c r="I36" s="27" t="s">
        <v>27</v>
      </c>
      <c r="J36" s="2">
        <v>1</v>
      </c>
      <c r="K36" s="2">
        <v>1</v>
      </c>
      <c r="L36" s="2">
        <v>1</v>
      </c>
      <c r="M36" s="4">
        <v>1</v>
      </c>
      <c r="N36" s="4">
        <v>1</v>
      </c>
      <c r="O36" s="5">
        <v>1</v>
      </c>
      <c r="P36" s="5">
        <v>1</v>
      </c>
      <c r="Q36" s="5">
        <v>1</v>
      </c>
      <c r="S36" s="4">
        <f>E36</f>
        <v>2</v>
      </c>
      <c r="T36" s="4" t="s">
        <v>86</v>
      </c>
    </row>
    <row r="37" spans="1:20" ht="41.4" thickBot="1" x14ac:dyDescent="0.35">
      <c r="A37" s="25">
        <f>A36</f>
        <v>11</v>
      </c>
      <c r="B37" s="26" t="str">
        <f>B36</f>
        <v>Potencjał turystyczny obszaru</v>
      </c>
      <c r="C37" s="27"/>
      <c r="D37" s="38" t="s">
        <v>101</v>
      </c>
      <c r="E37" s="35">
        <v>1</v>
      </c>
      <c r="F37" s="27"/>
      <c r="G37" s="27"/>
      <c r="H37" s="27"/>
      <c r="I37" s="27"/>
      <c r="J37" s="2">
        <v>1</v>
      </c>
      <c r="K37" s="2">
        <v>1</v>
      </c>
      <c r="L37" s="2">
        <v>1</v>
      </c>
      <c r="M37" s="4">
        <v>1</v>
      </c>
      <c r="N37" s="4">
        <v>1</v>
      </c>
      <c r="O37" s="5">
        <v>1</v>
      </c>
      <c r="P37" s="5">
        <v>1</v>
      </c>
      <c r="Q37" s="5">
        <v>1</v>
      </c>
      <c r="T37" s="4" t="s">
        <v>86</v>
      </c>
    </row>
    <row r="38" spans="1:20" ht="21" thickBot="1" x14ac:dyDescent="0.35">
      <c r="A38" s="19">
        <f>A36</f>
        <v>11</v>
      </c>
      <c r="B38" s="20" t="str">
        <f>B37</f>
        <v>Potencjał turystyczny obszaru</v>
      </c>
      <c r="C38" s="22"/>
      <c r="D38" s="38" t="s">
        <v>102</v>
      </c>
      <c r="E38" s="35">
        <v>0</v>
      </c>
      <c r="F38" s="22"/>
      <c r="G38" s="22"/>
      <c r="H38" s="22"/>
      <c r="I38" s="22"/>
      <c r="J38" s="2">
        <v>1</v>
      </c>
      <c r="K38" s="2">
        <v>1</v>
      </c>
      <c r="L38" s="2">
        <v>1</v>
      </c>
      <c r="M38" s="4">
        <v>1</v>
      </c>
      <c r="N38" s="4">
        <v>1</v>
      </c>
      <c r="O38" s="5">
        <v>1</v>
      </c>
      <c r="P38" s="5">
        <v>1</v>
      </c>
      <c r="Q38" s="5">
        <v>1</v>
      </c>
      <c r="T38" s="4" t="s">
        <v>86</v>
      </c>
    </row>
    <row r="39" spans="1:20" ht="61.8" thickBot="1" x14ac:dyDescent="0.35">
      <c r="A39" s="23">
        <v>12</v>
      </c>
      <c r="B39" s="15" t="s">
        <v>103</v>
      </c>
      <c r="C39" s="18" t="s">
        <v>104</v>
      </c>
      <c r="D39" s="17" t="s">
        <v>105</v>
      </c>
      <c r="E39" s="17">
        <v>2</v>
      </c>
      <c r="F39" s="18" t="s">
        <v>106</v>
      </c>
      <c r="G39" s="18" t="s">
        <v>107</v>
      </c>
      <c r="H39" s="18" t="s">
        <v>108</v>
      </c>
      <c r="I39" s="45" t="s">
        <v>109</v>
      </c>
      <c r="J39" s="2">
        <v>1</v>
      </c>
      <c r="K39" s="2">
        <v>1</v>
      </c>
      <c r="L39" s="2">
        <v>1</v>
      </c>
      <c r="M39" s="4">
        <v>1</v>
      </c>
      <c r="N39" s="4">
        <v>1</v>
      </c>
      <c r="S39" s="4">
        <f>E39</f>
        <v>2</v>
      </c>
      <c r="T39" s="4" t="s">
        <v>69</v>
      </c>
    </row>
    <row r="40" spans="1:20" ht="31.2" thickBot="1" x14ac:dyDescent="0.35">
      <c r="A40" s="25">
        <f>A39</f>
        <v>12</v>
      </c>
      <c r="B40" s="26" t="str">
        <f>B39</f>
        <v xml:space="preserve">Grupy wymagające wsparcia na rynku pracy </v>
      </c>
      <c r="C40" s="27"/>
      <c r="D40" s="17" t="s">
        <v>110</v>
      </c>
      <c r="E40" s="17">
        <v>1</v>
      </c>
      <c r="F40" s="27"/>
      <c r="G40" s="27"/>
      <c r="H40" s="27"/>
      <c r="I40" s="46"/>
      <c r="J40" s="2">
        <v>1</v>
      </c>
      <c r="K40" s="2">
        <v>1</v>
      </c>
      <c r="L40" s="2">
        <v>1</v>
      </c>
      <c r="M40" s="4">
        <v>1</v>
      </c>
      <c r="N40" s="4">
        <v>1</v>
      </c>
    </row>
    <row r="41" spans="1:20" ht="31.2" thickBot="1" x14ac:dyDescent="0.35">
      <c r="A41" s="19">
        <f>A39</f>
        <v>12</v>
      </c>
      <c r="B41" s="20" t="str">
        <f>B39</f>
        <v xml:space="preserve">Grupy wymagające wsparcia na rynku pracy </v>
      </c>
      <c r="C41" s="22"/>
      <c r="D41" s="17" t="s">
        <v>111</v>
      </c>
      <c r="E41" s="17">
        <v>0</v>
      </c>
      <c r="F41" s="22"/>
      <c r="G41" s="22"/>
      <c r="H41" s="22"/>
      <c r="I41" s="22"/>
      <c r="J41" s="2">
        <v>1</v>
      </c>
      <c r="K41" s="2">
        <v>1</v>
      </c>
      <c r="L41" s="2">
        <v>1</v>
      </c>
      <c r="M41" s="4">
        <v>1</v>
      </c>
      <c r="N41" s="4">
        <v>1</v>
      </c>
      <c r="T41" s="4" t="s">
        <v>69</v>
      </c>
    </row>
    <row r="42" spans="1:20" ht="41.4" customHeight="1" thickBot="1" x14ac:dyDescent="0.35">
      <c r="A42" s="23">
        <v>13</v>
      </c>
      <c r="B42" s="15" t="s">
        <v>112</v>
      </c>
      <c r="C42" s="18" t="s">
        <v>113</v>
      </c>
      <c r="D42" s="17" t="s">
        <v>114</v>
      </c>
      <c r="E42" s="17">
        <v>5</v>
      </c>
      <c r="F42" s="74" t="s">
        <v>115</v>
      </c>
      <c r="G42" s="74" t="s">
        <v>116</v>
      </c>
      <c r="H42" s="18" t="s">
        <v>26</v>
      </c>
      <c r="I42" s="18" t="s">
        <v>117</v>
      </c>
      <c r="J42" s="2">
        <v>1</v>
      </c>
      <c r="K42" s="2">
        <v>1</v>
      </c>
      <c r="L42" s="2">
        <v>1</v>
      </c>
      <c r="M42" s="4">
        <v>1</v>
      </c>
      <c r="N42" s="4">
        <v>1</v>
      </c>
      <c r="S42" s="4">
        <f>E42</f>
        <v>5</v>
      </c>
      <c r="T42" s="4" t="s">
        <v>69</v>
      </c>
    </row>
    <row r="43" spans="1:20" ht="31.2" thickBot="1" x14ac:dyDescent="0.35">
      <c r="A43" s="25">
        <f>A42</f>
        <v>13</v>
      </c>
      <c r="B43" s="26" t="str">
        <f>B42</f>
        <v>Tworzenie miejsc pracy  </v>
      </c>
      <c r="C43" s="27"/>
      <c r="D43" s="17" t="s">
        <v>118</v>
      </c>
      <c r="E43" s="17">
        <v>3</v>
      </c>
      <c r="F43" s="75"/>
      <c r="G43" s="75"/>
      <c r="H43" s="27"/>
      <c r="I43" s="27"/>
      <c r="J43" s="2">
        <v>1</v>
      </c>
      <c r="K43" s="2">
        <v>1</v>
      </c>
      <c r="L43" s="2">
        <v>1</v>
      </c>
      <c r="M43" s="4">
        <v>1</v>
      </c>
      <c r="N43" s="4">
        <v>1</v>
      </c>
      <c r="T43" s="4" t="s">
        <v>69</v>
      </c>
    </row>
    <row r="44" spans="1:20" ht="31.2" thickBot="1" x14ac:dyDescent="0.35">
      <c r="A44" s="25">
        <f>A42</f>
        <v>13</v>
      </c>
      <c r="B44" s="26" t="str">
        <f>B42</f>
        <v>Tworzenie miejsc pracy  </v>
      </c>
      <c r="C44" s="27"/>
      <c r="D44" s="17" t="s">
        <v>119</v>
      </c>
      <c r="E44" s="17">
        <v>1</v>
      </c>
      <c r="F44" s="75"/>
      <c r="G44" s="75"/>
      <c r="H44" s="27"/>
      <c r="I44" s="27"/>
      <c r="J44" s="2">
        <v>1</v>
      </c>
      <c r="K44" s="2">
        <v>1</v>
      </c>
      <c r="L44" s="2">
        <v>1</v>
      </c>
      <c r="M44" s="4">
        <v>1</v>
      </c>
      <c r="N44" s="4">
        <v>1</v>
      </c>
    </row>
    <row r="45" spans="1:20" ht="31.2" thickBot="1" x14ac:dyDescent="0.35">
      <c r="A45" s="19">
        <f>A43</f>
        <v>13</v>
      </c>
      <c r="B45" s="20" t="str">
        <f>B43</f>
        <v>Tworzenie miejsc pracy  </v>
      </c>
      <c r="C45" s="22"/>
      <c r="D45" s="17" t="s">
        <v>120</v>
      </c>
      <c r="E45" s="17">
        <v>0</v>
      </c>
      <c r="F45" s="76"/>
      <c r="G45" s="76"/>
      <c r="H45" s="22"/>
      <c r="I45" s="22"/>
      <c r="J45" s="2">
        <v>1</v>
      </c>
      <c r="K45" s="2">
        <v>1</v>
      </c>
      <c r="L45" s="2">
        <v>1</v>
      </c>
      <c r="M45" s="4">
        <v>1</v>
      </c>
      <c r="N45" s="4">
        <v>1</v>
      </c>
      <c r="T45" s="4" t="s">
        <v>69</v>
      </c>
    </row>
    <row r="46" spans="1:20" ht="100.2" customHeight="1" thickBot="1" x14ac:dyDescent="0.35">
      <c r="A46" s="23">
        <v>14</v>
      </c>
      <c r="B46" s="15" t="s">
        <v>121</v>
      </c>
      <c r="C46" s="18" t="s">
        <v>122</v>
      </c>
      <c r="D46" s="17" t="s">
        <v>123</v>
      </c>
      <c r="E46" s="17">
        <v>2</v>
      </c>
      <c r="F46" s="74" t="s">
        <v>124</v>
      </c>
      <c r="G46" s="74" t="s">
        <v>125</v>
      </c>
      <c r="H46" s="18" t="s">
        <v>108</v>
      </c>
      <c r="I46" s="18" t="s">
        <v>117</v>
      </c>
      <c r="J46" s="2">
        <v>1</v>
      </c>
      <c r="K46" s="2">
        <v>1</v>
      </c>
      <c r="L46" s="2">
        <v>1</v>
      </c>
      <c r="M46" s="4">
        <v>1</v>
      </c>
      <c r="N46" s="4">
        <v>1</v>
      </c>
      <c r="S46" s="4">
        <f>E46</f>
        <v>2</v>
      </c>
      <c r="T46" s="4" t="s">
        <v>69</v>
      </c>
    </row>
    <row r="47" spans="1:20" ht="41.4" thickBot="1" x14ac:dyDescent="0.35">
      <c r="A47" s="25">
        <f>A46</f>
        <v>14</v>
      </c>
      <c r="B47" s="26" t="str">
        <f>B46</f>
        <v>Zaspokajanie potrzeb grup wymagających wsparcia na rynku pracy  </v>
      </c>
      <c r="C47" s="27"/>
      <c r="D47" s="17" t="s">
        <v>126</v>
      </c>
      <c r="E47" s="17">
        <v>1</v>
      </c>
      <c r="F47" s="75"/>
      <c r="G47" s="75"/>
      <c r="H47" s="27"/>
      <c r="I47" s="27"/>
      <c r="J47" s="2">
        <v>1</v>
      </c>
      <c r="K47" s="2">
        <v>1</v>
      </c>
      <c r="L47" s="2">
        <v>1</v>
      </c>
      <c r="M47" s="4">
        <v>1</v>
      </c>
      <c r="N47" s="4">
        <v>1</v>
      </c>
      <c r="T47" s="4" t="s">
        <v>69</v>
      </c>
    </row>
    <row r="48" spans="1:20" ht="41.4" thickBot="1" x14ac:dyDescent="0.35">
      <c r="A48" s="19">
        <f>A47</f>
        <v>14</v>
      </c>
      <c r="B48" s="20" t="str">
        <f>B47</f>
        <v>Zaspokajanie potrzeb grup wymagających wsparcia na rynku pracy  </v>
      </c>
      <c r="C48" s="22"/>
      <c r="D48" s="17" t="s">
        <v>127</v>
      </c>
      <c r="E48" s="17">
        <v>0</v>
      </c>
      <c r="F48" s="76"/>
      <c r="G48" s="76"/>
      <c r="H48" s="22"/>
      <c r="I48" s="22"/>
      <c r="J48" s="2">
        <v>1</v>
      </c>
      <c r="K48" s="2">
        <v>1</v>
      </c>
      <c r="L48" s="2">
        <v>1</v>
      </c>
      <c r="M48" s="4">
        <v>1</v>
      </c>
      <c r="N48" s="4">
        <v>1</v>
      </c>
      <c r="T48" s="4" t="s">
        <v>69</v>
      </c>
    </row>
    <row r="49" spans="1:22" ht="61.8" thickBot="1" x14ac:dyDescent="0.35">
      <c r="A49" s="23">
        <v>15</v>
      </c>
      <c r="B49" s="15" t="s">
        <v>128</v>
      </c>
      <c r="C49" s="3" t="s">
        <v>129</v>
      </c>
      <c r="D49" s="17" t="s">
        <v>130</v>
      </c>
      <c r="E49" s="17">
        <v>3</v>
      </c>
      <c r="F49" s="18" t="s">
        <v>131</v>
      </c>
      <c r="G49" s="18" t="s">
        <v>132</v>
      </c>
      <c r="H49" s="18" t="s">
        <v>108</v>
      </c>
      <c r="I49" s="18" t="s">
        <v>133</v>
      </c>
      <c r="J49" s="2">
        <v>1</v>
      </c>
      <c r="K49" s="2">
        <v>1</v>
      </c>
      <c r="L49" s="2">
        <v>1</v>
      </c>
      <c r="M49" s="4">
        <v>1</v>
      </c>
      <c r="N49" s="4">
        <v>1</v>
      </c>
      <c r="S49" s="4">
        <f>E49</f>
        <v>3</v>
      </c>
      <c r="T49" s="4" t="s">
        <v>86</v>
      </c>
    </row>
    <row r="50" spans="1:22" ht="29.4" thickBot="1" x14ac:dyDescent="0.35">
      <c r="A50" s="19">
        <f>A49</f>
        <v>15</v>
      </c>
      <c r="B50" s="20" t="str">
        <f>B49</f>
        <v xml:space="preserve">Działalność rozwijana we współpracy z  samorządami lokalnymi </v>
      </c>
      <c r="D50" s="17" t="s">
        <v>134</v>
      </c>
      <c r="E50" s="17">
        <v>0</v>
      </c>
      <c r="F50" s="22"/>
      <c r="G50" s="22"/>
      <c r="H50" s="22"/>
      <c r="I50" s="22"/>
      <c r="J50" s="2">
        <v>1</v>
      </c>
      <c r="K50" s="2">
        <v>1</v>
      </c>
      <c r="L50" s="2">
        <v>1</v>
      </c>
      <c r="M50" s="4">
        <v>1</v>
      </c>
      <c r="N50" s="4">
        <v>1</v>
      </c>
      <c r="T50" s="4" t="s">
        <v>86</v>
      </c>
    </row>
    <row r="51" spans="1:22" s="50" customFormat="1" ht="92.4" thickBot="1" x14ac:dyDescent="0.35">
      <c r="A51" s="47">
        <v>16</v>
      </c>
      <c r="B51" s="28" t="s">
        <v>135</v>
      </c>
      <c r="C51" s="24" t="s">
        <v>136</v>
      </c>
      <c r="D51" s="29" t="s">
        <v>130</v>
      </c>
      <c r="E51" s="29">
        <v>2</v>
      </c>
      <c r="F51" s="24" t="s">
        <v>137</v>
      </c>
      <c r="G51" s="24" t="s">
        <v>235</v>
      </c>
      <c r="H51" s="24" t="s">
        <v>108</v>
      </c>
      <c r="I51" s="45" t="s">
        <v>117</v>
      </c>
      <c r="J51" s="48">
        <v>1</v>
      </c>
      <c r="K51" s="48">
        <v>1</v>
      </c>
      <c r="L51" s="48">
        <v>1</v>
      </c>
      <c r="M51" s="49">
        <v>1</v>
      </c>
      <c r="N51" s="49">
        <v>1</v>
      </c>
      <c r="O51" s="5"/>
      <c r="P51" s="5"/>
      <c r="Q51" s="5"/>
      <c r="S51" s="49">
        <f>E51</f>
        <v>2</v>
      </c>
      <c r="T51" s="49" t="s">
        <v>86</v>
      </c>
    </row>
    <row r="52" spans="1:22" ht="15" thickBot="1" x14ac:dyDescent="0.35">
      <c r="A52" s="19">
        <f>A51</f>
        <v>16</v>
      </c>
      <c r="B52" s="20" t="str">
        <f>B51</f>
        <v>Związek z obszarem</v>
      </c>
      <c r="C52" s="22"/>
      <c r="D52" s="17" t="s">
        <v>134</v>
      </c>
      <c r="E52" s="17">
        <v>0</v>
      </c>
      <c r="F52" s="22"/>
      <c r="G52" s="22"/>
      <c r="H52" s="22"/>
      <c r="I52" s="22"/>
      <c r="J52" s="2">
        <v>1</v>
      </c>
      <c r="K52" s="2">
        <v>1</v>
      </c>
      <c r="L52" s="2">
        <v>1</v>
      </c>
      <c r="M52" s="4">
        <v>1</v>
      </c>
      <c r="N52" s="4">
        <v>1</v>
      </c>
      <c r="T52" s="4" t="s">
        <v>86</v>
      </c>
    </row>
    <row r="53" spans="1:22" ht="145.80000000000001" customHeight="1" thickBot="1" x14ac:dyDescent="0.35">
      <c r="A53" s="23">
        <v>17</v>
      </c>
      <c r="B53" s="15" t="s">
        <v>138</v>
      </c>
      <c r="C53" s="18" t="s">
        <v>139</v>
      </c>
      <c r="D53" s="17" t="s">
        <v>140</v>
      </c>
      <c r="E53" s="17">
        <v>5</v>
      </c>
      <c r="F53" s="24" t="s">
        <v>141</v>
      </c>
      <c r="G53" s="18" t="s">
        <v>142</v>
      </c>
      <c r="H53" s="51" t="s">
        <v>143</v>
      </c>
      <c r="I53" s="51" t="s">
        <v>27</v>
      </c>
      <c r="J53" s="2">
        <v>1</v>
      </c>
      <c r="K53" s="2">
        <v>1</v>
      </c>
      <c r="L53" s="2">
        <v>1</v>
      </c>
      <c r="M53" s="4">
        <v>1</v>
      </c>
      <c r="N53" s="50"/>
      <c r="O53" s="5">
        <v>1</v>
      </c>
      <c r="P53" s="5">
        <v>1</v>
      </c>
      <c r="Q53" s="5">
        <v>1</v>
      </c>
      <c r="S53" s="4">
        <f>E53</f>
        <v>5</v>
      </c>
      <c r="T53" s="4" t="s">
        <v>86</v>
      </c>
      <c r="V53" s="2" t="s">
        <v>144</v>
      </c>
    </row>
    <row r="54" spans="1:22" ht="77.400000000000006" customHeight="1" thickBot="1" x14ac:dyDescent="0.35">
      <c r="A54" s="25">
        <f>A53</f>
        <v>17</v>
      </c>
      <c r="B54" s="26" t="str">
        <f>B53</f>
        <v>Rozwijanie oferty obszaru</v>
      </c>
      <c r="C54" s="27"/>
      <c r="D54" s="17" t="s">
        <v>145</v>
      </c>
      <c r="E54" s="17">
        <v>2</v>
      </c>
      <c r="F54" s="32"/>
      <c r="G54" s="27"/>
      <c r="H54" s="52"/>
      <c r="I54" s="52"/>
      <c r="J54" s="2">
        <v>1</v>
      </c>
      <c r="K54" s="2">
        <v>1</v>
      </c>
      <c r="L54" s="2">
        <v>1</v>
      </c>
      <c r="M54" s="4">
        <v>1</v>
      </c>
      <c r="T54" s="4" t="s">
        <v>86</v>
      </c>
      <c r="V54" s="2"/>
    </row>
    <row r="55" spans="1:22" ht="15" thickBot="1" x14ac:dyDescent="0.35">
      <c r="A55" s="25">
        <f>A53</f>
        <v>17</v>
      </c>
      <c r="B55" s="26" t="str">
        <f>B53</f>
        <v>Rozwijanie oferty obszaru</v>
      </c>
      <c r="C55" s="27"/>
      <c r="D55" s="17" t="s">
        <v>146</v>
      </c>
      <c r="E55" s="17">
        <v>1</v>
      </c>
      <c r="F55" s="27"/>
      <c r="G55" s="27"/>
      <c r="H55" s="27"/>
      <c r="I55" s="27"/>
      <c r="J55" s="2">
        <v>1</v>
      </c>
      <c r="K55" s="2">
        <v>1</v>
      </c>
      <c r="L55" s="2">
        <v>1</v>
      </c>
      <c r="M55" s="4">
        <v>1</v>
      </c>
      <c r="O55" s="5">
        <v>1</v>
      </c>
      <c r="P55" s="5">
        <v>1</v>
      </c>
      <c r="Q55" s="5">
        <v>1</v>
      </c>
      <c r="T55" s="4" t="s">
        <v>86</v>
      </c>
    </row>
    <row r="56" spans="1:22" ht="21" thickBot="1" x14ac:dyDescent="0.35">
      <c r="A56" s="19">
        <f>A55</f>
        <v>17</v>
      </c>
      <c r="B56" s="20" t="str">
        <f>B55</f>
        <v>Rozwijanie oferty obszaru</v>
      </c>
      <c r="C56" s="22"/>
      <c r="D56" s="17" t="s">
        <v>147</v>
      </c>
      <c r="E56" s="17">
        <v>0</v>
      </c>
      <c r="F56" s="22"/>
      <c r="G56" s="22"/>
      <c r="H56" s="22"/>
      <c r="I56" s="22"/>
      <c r="J56" s="2">
        <v>1</v>
      </c>
      <c r="K56" s="2">
        <v>1</v>
      </c>
      <c r="L56" s="2">
        <v>1</v>
      </c>
      <c r="M56" s="4">
        <v>1</v>
      </c>
      <c r="O56" s="5">
        <v>1</v>
      </c>
      <c r="P56" s="5">
        <v>1</v>
      </c>
      <c r="Q56" s="5">
        <v>1</v>
      </c>
      <c r="T56" s="4" t="s">
        <v>86</v>
      </c>
    </row>
    <row r="57" spans="1:22" ht="163.80000000000001" thickBot="1" x14ac:dyDescent="0.35">
      <c r="A57" s="23">
        <v>18</v>
      </c>
      <c r="B57" s="15" t="s">
        <v>148</v>
      </c>
      <c r="C57" s="18" t="s">
        <v>149</v>
      </c>
      <c r="D57" s="17" t="s">
        <v>150</v>
      </c>
      <c r="E57" s="17">
        <v>2</v>
      </c>
      <c r="F57" s="18" t="s">
        <v>151</v>
      </c>
      <c r="G57" s="18" t="s">
        <v>152</v>
      </c>
      <c r="H57" s="51" t="s">
        <v>143</v>
      </c>
      <c r="I57" s="51" t="s">
        <v>27</v>
      </c>
      <c r="J57" s="2">
        <v>1</v>
      </c>
      <c r="K57" s="2">
        <v>1</v>
      </c>
      <c r="L57" s="2">
        <v>1</v>
      </c>
      <c r="M57" s="4">
        <v>1</v>
      </c>
      <c r="O57" s="5">
        <v>1</v>
      </c>
      <c r="P57" s="5">
        <v>1</v>
      </c>
      <c r="Q57" s="5">
        <v>1</v>
      </c>
      <c r="S57" s="4">
        <f>E57</f>
        <v>2</v>
      </c>
      <c r="T57" s="4" t="s">
        <v>86</v>
      </c>
      <c r="V57" s="4" t="s">
        <v>153</v>
      </c>
    </row>
    <row r="58" spans="1:22" ht="31.2" thickBot="1" x14ac:dyDescent="0.35">
      <c r="A58" s="25">
        <f>A57</f>
        <v>18</v>
      </c>
      <c r="B58" s="26" t="str">
        <f>B57</f>
        <v xml:space="preserve">Wsparcie oferty obszaru </v>
      </c>
      <c r="C58" s="27"/>
      <c r="D58" s="17" t="s">
        <v>154</v>
      </c>
      <c r="E58" s="17">
        <v>1</v>
      </c>
      <c r="F58" s="27"/>
      <c r="G58" s="27"/>
      <c r="H58" s="27"/>
      <c r="I58" s="27"/>
      <c r="J58" s="2">
        <v>1</v>
      </c>
      <c r="K58" s="2">
        <v>1</v>
      </c>
      <c r="L58" s="2">
        <v>1</v>
      </c>
      <c r="M58" s="4">
        <v>1</v>
      </c>
      <c r="O58" s="5">
        <v>1</v>
      </c>
      <c r="P58" s="5">
        <v>1</v>
      </c>
      <c r="Q58" s="5">
        <v>1</v>
      </c>
      <c r="T58" s="4" t="s">
        <v>86</v>
      </c>
    </row>
    <row r="59" spans="1:22" ht="15" thickBot="1" x14ac:dyDescent="0.35">
      <c r="A59" s="19">
        <f>A58</f>
        <v>18</v>
      </c>
      <c r="B59" s="20" t="str">
        <f>B58</f>
        <v xml:space="preserve">Wsparcie oferty obszaru </v>
      </c>
      <c r="C59" s="22"/>
      <c r="D59" s="17" t="s">
        <v>155</v>
      </c>
      <c r="E59" s="17">
        <v>0</v>
      </c>
      <c r="F59" s="22"/>
      <c r="G59" s="22"/>
      <c r="H59" s="22"/>
      <c r="I59" s="22"/>
      <c r="J59" s="2">
        <v>1</v>
      </c>
      <c r="K59" s="2">
        <v>1</v>
      </c>
      <c r="L59" s="2">
        <v>1</v>
      </c>
      <c r="M59" s="4">
        <v>1</v>
      </c>
      <c r="O59" s="5">
        <v>1</v>
      </c>
      <c r="P59" s="5">
        <v>1</v>
      </c>
      <c r="Q59" s="5">
        <v>1</v>
      </c>
      <c r="T59" s="4" t="s">
        <v>86</v>
      </c>
    </row>
    <row r="60" spans="1:22" ht="102.6" customHeight="1" thickBot="1" x14ac:dyDescent="0.35">
      <c r="A60" s="36">
        <v>19</v>
      </c>
      <c r="B60" s="37" t="s">
        <v>156</v>
      </c>
      <c r="C60" s="18" t="s">
        <v>157</v>
      </c>
      <c r="D60" s="38" t="s">
        <v>158</v>
      </c>
      <c r="E60" s="35">
        <v>3</v>
      </c>
      <c r="F60" s="74" t="s">
        <v>159</v>
      </c>
      <c r="G60" s="18" t="s">
        <v>160</v>
      </c>
      <c r="H60" s="51" t="s">
        <v>143</v>
      </c>
      <c r="I60" s="51" t="s">
        <v>161</v>
      </c>
      <c r="J60" s="2">
        <v>1</v>
      </c>
      <c r="K60" s="2">
        <v>1</v>
      </c>
      <c r="L60" s="2">
        <v>1</v>
      </c>
      <c r="M60" s="4">
        <v>1</v>
      </c>
      <c r="O60" s="5">
        <v>1</v>
      </c>
      <c r="P60" s="5">
        <v>1</v>
      </c>
      <c r="Q60" s="5">
        <v>1</v>
      </c>
      <c r="S60" s="4">
        <f>E60</f>
        <v>3</v>
      </c>
      <c r="T60" s="4" t="s">
        <v>86</v>
      </c>
      <c r="V60" s="4" t="s">
        <v>153</v>
      </c>
    </row>
    <row r="61" spans="1:22" ht="21" thickBot="1" x14ac:dyDescent="0.35">
      <c r="A61" s="39">
        <f t="shared" ref="A61:B61" si="5">A60</f>
        <v>19</v>
      </c>
      <c r="B61" s="40" t="str">
        <f t="shared" si="5"/>
        <v xml:space="preserve">Wsparcie systemu Dolina Baryczy Poleca </v>
      </c>
      <c r="C61" s="27"/>
      <c r="D61" s="38" t="s">
        <v>162</v>
      </c>
      <c r="E61" s="35">
        <v>2</v>
      </c>
      <c r="F61" s="75"/>
      <c r="G61" s="27"/>
      <c r="H61" s="27"/>
      <c r="I61" s="27"/>
      <c r="J61" s="2">
        <v>1</v>
      </c>
      <c r="K61" s="2">
        <v>1</v>
      </c>
      <c r="L61" s="2">
        <v>1</v>
      </c>
      <c r="M61" s="4">
        <v>1</v>
      </c>
      <c r="O61" s="5">
        <v>1</v>
      </c>
      <c r="P61" s="5">
        <v>1</v>
      </c>
      <c r="Q61" s="5">
        <v>1</v>
      </c>
      <c r="T61" s="4" t="s">
        <v>86</v>
      </c>
    </row>
    <row r="62" spans="1:22" ht="31.2" thickBot="1" x14ac:dyDescent="0.35">
      <c r="A62" s="42">
        <f>A60</f>
        <v>19</v>
      </c>
      <c r="B62" s="43" t="str">
        <f>B60</f>
        <v xml:space="preserve">Wsparcie systemu Dolina Baryczy Poleca </v>
      </c>
      <c r="C62" s="22"/>
      <c r="D62" s="38" t="s">
        <v>163</v>
      </c>
      <c r="E62" s="35">
        <v>0</v>
      </c>
      <c r="F62" s="22"/>
      <c r="G62" s="22"/>
      <c r="H62" s="22"/>
      <c r="I62" s="22"/>
      <c r="J62" s="2">
        <v>1</v>
      </c>
      <c r="K62" s="2">
        <v>1</v>
      </c>
      <c r="L62" s="2">
        <v>1</v>
      </c>
      <c r="M62" s="4">
        <v>1</v>
      </c>
      <c r="O62" s="5">
        <v>1</v>
      </c>
      <c r="P62" s="5">
        <v>1</v>
      </c>
      <c r="Q62" s="5">
        <v>1</v>
      </c>
      <c r="T62" s="4" t="s">
        <v>86</v>
      </c>
    </row>
    <row r="63" spans="1:22" ht="58.2" customHeight="1" thickBot="1" x14ac:dyDescent="0.35">
      <c r="A63" s="23">
        <v>20</v>
      </c>
      <c r="B63" s="37" t="s">
        <v>164</v>
      </c>
      <c r="C63" s="18" t="s">
        <v>165</v>
      </c>
      <c r="D63" s="53" t="s">
        <v>166</v>
      </c>
      <c r="E63" s="21">
        <v>2</v>
      </c>
      <c r="F63" s="74" t="s">
        <v>167</v>
      </c>
      <c r="G63" s="18" t="s">
        <v>168</v>
      </c>
      <c r="H63" s="51" t="s">
        <v>143</v>
      </c>
      <c r="I63" s="51" t="s">
        <v>27</v>
      </c>
      <c r="J63" s="2">
        <v>1</v>
      </c>
      <c r="K63" s="2">
        <v>1</v>
      </c>
      <c r="L63" s="2">
        <v>1</v>
      </c>
      <c r="M63" s="4">
        <v>1</v>
      </c>
      <c r="O63" s="5">
        <v>1</v>
      </c>
      <c r="P63" s="5">
        <v>1</v>
      </c>
      <c r="Q63" s="5">
        <v>1</v>
      </c>
      <c r="S63" s="4">
        <f>E63</f>
        <v>2</v>
      </c>
      <c r="T63" s="4" t="s">
        <v>86</v>
      </c>
      <c r="V63" s="4" t="s">
        <v>153</v>
      </c>
    </row>
    <row r="64" spans="1:22" ht="41.4" thickBot="1" x14ac:dyDescent="0.35">
      <c r="A64" s="25">
        <f>A63</f>
        <v>20</v>
      </c>
      <c r="B64" s="40" t="str">
        <f>B63</f>
        <v>Przynależność do systemu Dolina Baryczy Poleca</v>
      </c>
      <c r="C64" s="27"/>
      <c r="D64" s="38" t="s">
        <v>169</v>
      </c>
      <c r="E64" s="35">
        <v>1</v>
      </c>
      <c r="F64" s="75"/>
      <c r="G64" s="27"/>
      <c r="H64" s="27"/>
      <c r="I64" s="27"/>
      <c r="J64" s="2">
        <v>1</v>
      </c>
      <c r="K64" s="2">
        <v>1</v>
      </c>
      <c r="L64" s="2">
        <v>1</v>
      </c>
      <c r="M64" s="4">
        <v>1</v>
      </c>
      <c r="O64" s="5">
        <v>1</v>
      </c>
      <c r="P64" s="5">
        <v>1</v>
      </c>
      <c r="Q64" s="5">
        <v>1</v>
      </c>
      <c r="T64" s="4" t="s">
        <v>86</v>
      </c>
    </row>
    <row r="65" spans="1:20" ht="29.4" thickBot="1" x14ac:dyDescent="0.35">
      <c r="A65" s="19">
        <f>A64</f>
        <v>20</v>
      </c>
      <c r="B65" s="43" t="str">
        <f>B64</f>
        <v>Przynależność do systemu Dolina Baryczy Poleca</v>
      </c>
      <c r="C65" s="22"/>
      <c r="D65" s="38" t="s">
        <v>170</v>
      </c>
      <c r="E65" s="35">
        <v>0</v>
      </c>
      <c r="F65" s="22"/>
      <c r="G65" s="22"/>
      <c r="H65" s="22"/>
      <c r="I65" s="22"/>
      <c r="J65" s="2">
        <v>1</v>
      </c>
      <c r="K65" s="2">
        <v>1</v>
      </c>
      <c r="L65" s="2">
        <v>1</v>
      </c>
      <c r="M65" s="4">
        <v>1</v>
      </c>
      <c r="O65" s="5">
        <v>1</v>
      </c>
      <c r="P65" s="5">
        <v>1</v>
      </c>
      <c r="Q65" s="5">
        <v>1</v>
      </c>
      <c r="T65" s="4" t="s">
        <v>86</v>
      </c>
    </row>
    <row r="66" spans="1:20" ht="123" thickBot="1" x14ac:dyDescent="0.35">
      <c r="A66" s="14">
        <v>21</v>
      </c>
      <c r="B66" s="44" t="s">
        <v>171</v>
      </c>
      <c r="C66" s="27" t="s">
        <v>172</v>
      </c>
      <c r="D66" s="17" t="s">
        <v>173</v>
      </c>
      <c r="E66" s="35">
        <v>3</v>
      </c>
      <c r="F66" s="18" t="s">
        <v>174</v>
      </c>
      <c r="G66" s="18" t="s">
        <v>175</v>
      </c>
      <c r="H66" s="18" t="s">
        <v>176</v>
      </c>
      <c r="I66" s="18" t="s">
        <v>27</v>
      </c>
      <c r="J66" s="2">
        <v>1</v>
      </c>
      <c r="K66" s="2">
        <v>1</v>
      </c>
      <c r="L66" s="2">
        <v>1</v>
      </c>
      <c r="O66" s="5">
        <v>1</v>
      </c>
      <c r="P66" s="5">
        <v>1</v>
      </c>
      <c r="Q66" s="5">
        <v>1</v>
      </c>
      <c r="S66" s="4">
        <f>E66</f>
        <v>3</v>
      </c>
      <c r="T66" s="4" t="s">
        <v>86</v>
      </c>
    </row>
    <row r="67" spans="1:20" ht="21" thickBot="1" x14ac:dyDescent="0.35">
      <c r="A67" s="25">
        <f>A66</f>
        <v>21</v>
      </c>
      <c r="B67" s="26" t="str">
        <f>B66</f>
        <v>Promocja obszaru</v>
      </c>
      <c r="C67" s="27"/>
      <c r="D67" s="17" t="s">
        <v>177</v>
      </c>
      <c r="E67" s="35">
        <v>1</v>
      </c>
      <c r="F67" s="27"/>
      <c r="G67" s="27"/>
      <c r="H67" s="27"/>
      <c r="I67" s="27"/>
      <c r="J67" s="2">
        <v>1</v>
      </c>
      <c r="K67" s="2">
        <v>1</v>
      </c>
      <c r="L67" s="2">
        <v>1</v>
      </c>
      <c r="O67" s="5">
        <v>1</v>
      </c>
      <c r="P67" s="5">
        <v>1</v>
      </c>
      <c r="Q67" s="5">
        <v>1</v>
      </c>
      <c r="T67" s="4" t="s">
        <v>86</v>
      </c>
    </row>
    <row r="68" spans="1:20" ht="31.2" thickBot="1" x14ac:dyDescent="0.35">
      <c r="A68" s="19">
        <f>A67</f>
        <v>21</v>
      </c>
      <c r="B68" s="20" t="str">
        <f>B66</f>
        <v>Promocja obszaru</v>
      </c>
      <c r="C68" s="22"/>
      <c r="D68" s="17" t="s">
        <v>178</v>
      </c>
      <c r="E68" s="35">
        <v>0</v>
      </c>
      <c r="F68" s="22"/>
      <c r="G68" s="22"/>
      <c r="H68" s="22"/>
      <c r="I68" s="22"/>
      <c r="J68" s="2">
        <v>1</v>
      </c>
      <c r="K68" s="2">
        <v>1</v>
      </c>
      <c r="L68" s="2">
        <v>1</v>
      </c>
      <c r="O68" s="5">
        <v>1</v>
      </c>
      <c r="P68" s="5">
        <v>1</v>
      </c>
      <c r="Q68" s="5">
        <v>1</v>
      </c>
      <c r="T68" s="4" t="s">
        <v>86</v>
      </c>
    </row>
    <row r="69" spans="1:20" ht="51.6" thickBot="1" x14ac:dyDescent="0.35">
      <c r="A69" s="23">
        <v>22</v>
      </c>
      <c r="B69" s="15" t="s">
        <v>179</v>
      </c>
      <c r="C69" s="18" t="s">
        <v>180</v>
      </c>
      <c r="D69" s="38" t="s">
        <v>181</v>
      </c>
      <c r="E69" s="35">
        <v>2</v>
      </c>
      <c r="F69" s="18" t="s">
        <v>182</v>
      </c>
      <c r="G69" s="18" t="s">
        <v>183</v>
      </c>
      <c r="H69" s="51" t="s">
        <v>184</v>
      </c>
      <c r="I69" s="51" t="s">
        <v>117</v>
      </c>
      <c r="J69" s="2">
        <v>1</v>
      </c>
      <c r="K69" s="2">
        <v>1</v>
      </c>
      <c r="L69" s="2">
        <v>1</v>
      </c>
      <c r="M69" s="4">
        <v>1</v>
      </c>
      <c r="N69" s="4">
        <v>1</v>
      </c>
      <c r="S69" s="4">
        <f>E69</f>
        <v>2</v>
      </c>
    </row>
    <row r="70" spans="1:20" ht="15" thickBot="1" x14ac:dyDescent="0.35">
      <c r="A70" s="19">
        <f>A69</f>
        <v>22</v>
      </c>
      <c r="B70" s="20" t="str">
        <f>B69</f>
        <v>Wsparcie nowych podmiotów</v>
      </c>
      <c r="C70" s="22"/>
      <c r="D70" s="38" t="s">
        <v>185</v>
      </c>
      <c r="E70" s="35">
        <v>0</v>
      </c>
      <c r="F70" s="22"/>
      <c r="G70" s="22"/>
      <c r="H70" s="22"/>
      <c r="I70" s="22"/>
      <c r="J70" s="2">
        <v>1</v>
      </c>
      <c r="K70" s="2">
        <v>1</v>
      </c>
      <c r="L70" s="2">
        <v>1</v>
      </c>
      <c r="M70" s="4">
        <v>1</v>
      </c>
      <c r="N70" s="4">
        <v>1</v>
      </c>
    </row>
    <row r="71" spans="1:20" x14ac:dyDescent="0.3">
      <c r="T71" s="4" t="s">
        <v>86</v>
      </c>
    </row>
    <row r="72" spans="1:20" x14ac:dyDescent="0.3">
      <c r="S72" s="4">
        <f>SUM(S3:S70)</f>
        <v>63</v>
      </c>
    </row>
    <row r="74" spans="1:20" x14ac:dyDescent="0.3">
      <c r="B74" s="1" t="s">
        <v>186</v>
      </c>
    </row>
    <row r="75" spans="1:20" x14ac:dyDescent="0.3">
      <c r="B75" s="55" t="s">
        <v>187</v>
      </c>
      <c r="C75" s="56" t="s">
        <v>188</v>
      </c>
      <c r="D75" s="57" t="s">
        <v>189</v>
      </c>
      <c r="J75" s="4" t="s">
        <v>190</v>
      </c>
      <c r="K75" s="4" t="s">
        <v>190</v>
      </c>
      <c r="L75" s="4" t="s">
        <v>190</v>
      </c>
    </row>
    <row r="76" spans="1:20" x14ac:dyDescent="0.3">
      <c r="B76" s="55" t="s">
        <v>191</v>
      </c>
      <c r="C76" s="57">
        <v>20</v>
      </c>
      <c r="D76" s="57">
        <f>S72</f>
        <v>63</v>
      </c>
      <c r="J76" s="4" t="s">
        <v>192</v>
      </c>
      <c r="K76" s="4" t="s">
        <v>192</v>
      </c>
      <c r="L76" s="4" t="s">
        <v>192</v>
      </c>
    </row>
    <row r="77" spans="1:20" x14ac:dyDescent="0.3">
      <c r="B77" s="55" t="s">
        <v>193</v>
      </c>
      <c r="C77" s="57">
        <v>20</v>
      </c>
      <c r="D77" s="57">
        <f>S72</f>
        <v>63</v>
      </c>
    </row>
    <row r="78" spans="1:20" x14ac:dyDescent="0.3">
      <c r="B78" s="55" t="s">
        <v>194</v>
      </c>
      <c r="C78" s="57">
        <v>20</v>
      </c>
      <c r="D78" s="57">
        <f>S72</f>
        <v>63</v>
      </c>
    </row>
    <row r="79" spans="1:20" x14ac:dyDescent="0.3">
      <c r="B79" s="55" t="s">
        <v>195</v>
      </c>
      <c r="C79" s="57">
        <v>20</v>
      </c>
      <c r="D79" s="57">
        <f>S72-S66</f>
        <v>60</v>
      </c>
    </row>
    <row r="80" spans="1:20" x14ac:dyDescent="0.3">
      <c r="B80" s="55" t="s">
        <v>196</v>
      </c>
      <c r="C80" s="57">
        <v>20</v>
      </c>
      <c r="D80" s="57">
        <f>S72-S53-S57--S60-S63-S66</f>
        <v>54</v>
      </c>
    </row>
    <row r="81" spans="2:16" x14ac:dyDescent="0.3">
      <c r="B81" s="58"/>
      <c r="C81" s="59"/>
      <c r="D81" s="59"/>
    </row>
    <row r="82" spans="2:16" x14ac:dyDescent="0.3">
      <c r="B82" s="58"/>
      <c r="C82" s="59"/>
      <c r="D82" s="59"/>
      <c r="J82" s="60" t="s">
        <v>197</v>
      </c>
      <c r="K82" s="60" t="s">
        <v>197</v>
      </c>
      <c r="L82" s="60" t="s">
        <v>197</v>
      </c>
      <c r="M82" s="3"/>
      <c r="N82" s="3"/>
      <c r="O82" s="61"/>
      <c r="P82" s="61"/>
    </row>
    <row r="83" spans="2:16" ht="30.6" x14ac:dyDescent="0.3">
      <c r="J83" s="3" t="s">
        <v>198</v>
      </c>
      <c r="K83" s="3" t="s">
        <v>198</v>
      </c>
      <c r="L83" s="3" t="s">
        <v>198</v>
      </c>
      <c r="M83" s="3" t="s">
        <v>199</v>
      </c>
      <c r="N83" s="3" t="s">
        <v>199</v>
      </c>
      <c r="O83" s="61" t="s">
        <v>200</v>
      </c>
      <c r="P83" s="61"/>
    </row>
    <row r="84" spans="2:16" x14ac:dyDescent="0.3">
      <c r="J84" s="62" t="e">
        <f>(SUMIFS($S$3:$S$71,$J$3:$J$112,1,$T$3:$T$71,"j"))/D76</f>
        <v>#VALUE!</v>
      </c>
      <c r="K84" s="62" t="e">
        <f>(SUMIFS($S$3:$S$71,$J$3:$J$112,1,$T$3:$T$71,"j"))/D76</f>
        <v>#VALUE!</v>
      </c>
      <c r="L84" s="62" t="e">
        <f>(SUMIFS($S$3:$S$71,$J$3:$J$112,1,$T$3:$T$71,"j"))/E76</f>
        <v>#VALUE!</v>
      </c>
      <c r="M84" s="62">
        <v>0.2608695652173913</v>
      </c>
      <c r="N84" s="62">
        <v>0.2608695652173913</v>
      </c>
      <c r="O84" s="63">
        <f t="shared" ref="O84:O90" ca="1" si="6">(SUMIF($T:$T,"s",$S$3:$S$71))/D76</f>
        <v>0.47619047619047616</v>
      </c>
      <c r="P84" s="64" t="e">
        <f>SUM(J84:O84)</f>
        <v>#VALUE!</v>
      </c>
    </row>
    <row r="85" spans="2:16" x14ac:dyDescent="0.3">
      <c r="J85" s="62">
        <f t="shared" ref="J85:J90" ca="1" si="7">(SUMIF($T:$T,"j",$S$3:$S$71))/D77</f>
        <v>0.33333333333333331</v>
      </c>
      <c r="K85" s="62">
        <f t="shared" ref="K85:L90" ca="1" si="8">(SUMIF($T:$T,"j",$S$3:$S$71))/D77</f>
        <v>0.33333333333333331</v>
      </c>
      <c r="L85" s="62" t="e">
        <f t="shared" ca="1" si="8"/>
        <v>#DIV/0!</v>
      </c>
      <c r="M85" s="62">
        <v>0.25714285714285712</v>
      </c>
      <c r="N85" s="62">
        <v>0.25714285714285712</v>
      </c>
      <c r="O85" s="63">
        <f t="shared" ca="1" si="6"/>
        <v>0.47619047619047616</v>
      </c>
      <c r="P85" s="64" t="e">
        <f ca="1">SUM(J85:O85)</f>
        <v>#DIV/0!</v>
      </c>
    </row>
    <row r="86" spans="2:16" x14ac:dyDescent="0.3">
      <c r="J86" s="62">
        <f t="shared" ca="1" si="7"/>
        <v>0.33333333333333331</v>
      </c>
      <c r="K86" s="62">
        <f t="shared" ca="1" si="8"/>
        <v>0.33333333333333331</v>
      </c>
      <c r="L86" s="62" t="e">
        <f t="shared" ca="1" si="8"/>
        <v>#DIV/0!</v>
      </c>
      <c r="M86" s="62">
        <v>0.2608695652173913</v>
      </c>
      <c r="N86" s="62">
        <v>0.2608695652173913</v>
      </c>
      <c r="O86" s="63">
        <f t="shared" ca="1" si="6"/>
        <v>0.47619047619047616</v>
      </c>
      <c r="P86" s="64" t="e">
        <f t="shared" ref="P86:P90" ca="1" si="9">SUM(J86:O86)</f>
        <v>#DIV/0!</v>
      </c>
    </row>
    <row r="87" spans="2:16" x14ac:dyDescent="0.3">
      <c r="J87" s="62">
        <f t="shared" ca="1" si="7"/>
        <v>0.35</v>
      </c>
      <c r="K87" s="62">
        <f t="shared" ca="1" si="8"/>
        <v>0.35</v>
      </c>
      <c r="L87" s="62" t="e">
        <f t="shared" ca="1" si="8"/>
        <v>#DIV/0!</v>
      </c>
      <c r="M87" s="62">
        <v>0.25714285714285712</v>
      </c>
      <c r="N87" s="62">
        <v>0.25714285714285712</v>
      </c>
      <c r="O87" s="63">
        <f t="shared" ca="1" si="6"/>
        <v>0.5</v>
      </c>
      <c r="P87" s="64" t="e">
        <f t="shared" ca="1" si="9"/>
        <v>#DIV/0!</v>
      </c>
    </row>
    <row r="88" spans="2:16" x14ac:dyDescent="0.3">
      <c r="J88" s="62">
        <f t="shared" ca="1" si="7"/>
        <v>0.3888888888888889</v>
      </c>
      <c r="K88" s="62">
        <f t="shared" ca="1" si="8"/>
        <v>0.3888888888888889</v>
      </c>
      <c r="L88" s="62" t="e">
        <f t="shared" ca="1" si="8"/>
        <v>#DIV/0!</v>
      </c>
      <c r="M88" s="62">
        <v>0.375</v>
      </c>
      <c r="N88" s="62"/>
      <c r="O88" s="63">
        <f t="shared" ca="1" si="6"/>
        <v>0.55555555555555558</v>
      </c>
      <c r="P88" s="64" t="e">
        <f t="shared" ca="1" si="9"/>
        <v>#DIV/0!</v>
      </c>
    </row>
    <row r="89" spans="2:16" x14ac:dyDescent="0.3">
      <c r="J89" s="62" t="e">
        <f t="shared" ca="1" si="7"/>
        <v>#DIV/0!</v>
      </c>
      <c r="K89" s="62" t="e">
        <f t="shared" ca="1" si="8"/>
        <v>#DIV/0!</v>
      </c>
      <c r="L89" s="62" t="e">
        <f t="shared" ca="1" si="8"/>
        <v>#DIV/0!</v>
      </c>
      <c r="M89" s="62">
        <v>0.375</v>
      </c>
      <c r="N89" s="62">
        <v>0.375</v>
      </c>
      <c r="O89" s="63" t="e">
        <f t="shared" ca="1" si="6"/>
        <v>#DIV/0!</v>
      </c>
      <c r="P89" s="64" t="e">
        <f t="shared" ca="1" si="9"/>
        <v>#DIV/0!</v>
      </c>
    </row>
    <row r="90" spans="2:16" x14ac:dyDescent="0.3">
      <c r="J90" s="62" t="e">
        <f t="shared" ca="1" si="7"/>
        <v>#DIV/0!</v>
      </c>
      <c r="K90" s="62" t="e">
        <f t="shared" ca="1" si="8"/>
        <v>#DIV/0!</v>
      </c>
      <c r="L90" s="62" t="e">
        <f t="shared" ca="1" si="8"/>
        <v>#DIV/0!</v>
      </c>
      <c r="M90" s="62">
        <v>0.35294117647058826</v>
      </c>
      <c r="N90" s="62">
        <v>0.35294117647058826</v>
      </c>
      <c r="O90" s="63" t="e">
        <f t="shared" ca="1" si="6"/>
        <v>#DIV/0!</v>
      </c>
      <c r="P90" s="64" t="e">
        <f t="shared" ca="1" si="9"/>
        <v>#DIV/0!</v>
      </c>
    </row>
    <row r="102" spans="1:22" ht="15" thickBot="1" x14ac:dyDescent="0.35"/>
    <row r="103" spans="1:22" s="69" customFormat="1" ht="204" customHeight="1" thickBot="1" x14ac:dyDescent="0.35">
      <c r="A103" s="65"/>
      <c r="B103" s="66" t="s">
        <v>201</v>
      </c>
      <c r="C103" s="51" t="s">
        <v>202</v>
      </c>
      <c r="D103" s="67" t="s">
        <v>203</v>
      </c>
      <c r="E103" s="67">
        <v>1</v>
      </c>
      <c r="F103" s="51" t="s">
        <v>204</v>
      </c>
      <c r="G103" s="51" t="s">
        <v>205</v>
      </c>
      <c r="H103" s="51" t="s">
        <v>206</v>
      </c>
      <c r="I103" s="51" t="s">
        <v>206</v>
      </c>
      <c r="J103" s="68"/>
      <c r="K103" s="68"/>
      <c r="L103" s="68"/>
      <c r="O103" s="70">
        <v>1</v>
      </c>
      <c r="P103" s="70">
        <v>1</v>
      </c>
      <c r="Q103" s="70">
        <v>1</v>
      </c>
      <c r="S103" s="69">
        <f>E103</f>
        <v>1</v>
      </c>
      <c r="T103" s="69" t="s">
        <v>28</v>
      </c>
    </row>
    <row r="104" spans="1:22" s="69" customFormat="1" ht="21" thickBot="1" x14ac:dyDescent="0.35">
      <c r="A104" s="71"/>
      <c r="B104" s="33" t="str">
        <f>B103</f>
        <v>Potencjał/struktura organizacyjna NGO</v>
      </c>
      <c r="C104" s="72"/>
      <c r="D104" s="67" t="s">
        <v>207</v>
      </c>
      <c r="E104" s="67">
        <v>0</v>
      </c>
      <c r="F104" s="72"/>
      <c r="G104" s="72"/>
      <c r="H104" s="72"/>
      <c r="I104" s="72"/>
      <c r="J104" s="68"/>
      <c r="K104" s="68"/>
      <c r="L104" s="68"/>
      <c r="O104" s="70">
        <v>1</v>
      </c>
      <c r="P104" s="70">
        <v>1</v>
      </c>
      <c r="Q104" s="70">
        <v>1</v>
      </c>
      <c r="T104" s="69" t="s">
        <v>28</v>
      </c>
    </row>
    <row r="105" spans="1:22" ht="154.19999999999999" customHeight="1" thickBot="1" x14ac:dyDescent="0.35">
      <c r="A105" s="23"/>
      <c r="B105" s="15" t="s">
        <v>208</v>
      </c>
      <c r="C105" s="18" t="s">
        <v>209</v>
      </c>
      <c r="D105" s="17" t="s">
        <v>210</v>
      </c>
      <c r="E105" s="17">
        <v>2</v>
      </c>
      <c r="F105" s="18" t="s">
        <v>211</v>
      </c>
      <c r="G105" s="18" t="s">
        <v>212</v>
      </c>
      <c r="H105" s="18" t="s">
        <v>27</v>
      </c>
      <c r="I105" s="18" t="s">
        <v>27</v>
      </c>
      <c r="S105" s="4">
        <f>E105</f>
        <v>2</v>
      </c>
      <c r="T105" s="4" t="s">
        <v>69</v>
      </c>
    </row>
    <row r="106" spans="1:22" ht="15" thickBot="1" x14ac:dyDescent="0.35">
      <c r="A106" s="19"/>
      <c r="B106" s="20" t="str">
        <f>B105</f>
        <v>Innowacyjność  </v>
      </c>
      <c r="C106" s="22"/>
      <c r="D106" s="17" t="s">
        <v>213</v>
      </c>
      <c r="E106" s="17">
        <v>0</v>
      </c>
      <c r="F106" s="22"/>
      <c r="G106" s="22"/>
      <c r="H106" s="22"/>
      <c r="I106" s="22"/>
      <c r="T106" s="4" t="s">
        <v>69</v>
      </c>
    </row>
    <row r="107" spans="1:22" ht="51.6" thickBot="1" x14ac:dyDescent="0.35">
      <c r="A107" s="23"/>
      <c r="B107" s="15" t="s">
        <v>214</v>
      </c>
      <c r="C107" s="18" t="s">
        <v>215</v>
      </c>
      <c r="D107" s="17" t="s">
        <v>216</v>
      </c>
      <c r="E107" s="17">
        <v>1</v>
      </c>
      <c r="F107" s="18" t="s">
        <v>217</v>
      </c>
      <c r="G107" s="18" t="s">
        <v>218</v>
      </c>
      <c r="H107" s="18"/>
      <c r="I107" s="18" t="s">
        <v>27</v>
      </c>
      <c r="O107" s="5">
        <v>1</v>
      </c>
      <c r="P107" s="5">
        <v>1</v>
      </c>
      <c r="Q107" s="5">
        <v>1</v>
      </c>
      <c r="S107" s="4">
        <f>E107</f>
        <v>1</v>
      </c>
      <c r="T107" s="4" t="s">
        <v>86</v>
      </c>
    </row>
    <row r="108" spans="1:22" ht="41.4" thickBot="1" x14ac:dyDescent="0.35">
      <c r="A108" s="19"/>
      <c r="B108" s="20" t="str">
        <f>B107</f>
        <v xml:space="preserve">Obszar realizacji </v>
      </c>
      <c r="C108" s="22"/>
      <c r="D108" s="17" t="s">
        <v>219</v>
      </c>
      <c r="E108" s="17">
        <v>0</v>
      </c>
      <c r="F108" s="22"/>
      <c r="G108" s="22"/>
      <c r="H108" s="22"/>
      <c r="I108" s="22"/>
      <c r="O108" s="5">
        <v>1</v>
      </c>
      <c r="P108" s="5">
        <v>1</v>
      </c>
      <c r="Q108" s="5">
        <v>1</v>
      </c>
      <c r="T108" s="4" t="s">
        <v>86</v>
      </c>
    </row>
    <row r="109" spans="1:22" ht="92.4" thickBot="1" x14ac:dyDescent="0.35">
      <c r="A109" s="23"/>
      <c r="B109" s="15" t="s">
        <v>220</v>
      </c>
      <c r="C109" s="18" t="s">
        <v>221</v>
      </c>
      <c r="D109" s="38" t="s">
        <v>222</v>
      </c>
      <c r="E109" s="35">
        <v>5</v>
      </c>
      <c r="F109" s="18" t="s">
        <v>223</v>
      </c>
      <c r="G109" s="18" t="s">
        <v>224</v>
      </c>
      <c r="H109" s="18" t="s">
        <v>133</v>
      </c>
      <c r="I109" s="18" t="s">
        <v>133</v>
      </c>
      <c r="S109" s="4">
        <f>E109</f>
        <v>5</v>
      </c>
      <c r="T109" s="4" t="s">
        <v>86</v>
      </c>
    </row>
    <row r="110" spans="1:22" ht="51.6" thickBot="1" x14ac:dyDescent="0.35">
      <c r="A110" s="25"/>
      <c r="B110" s="26" t="str">
        <f t="shared" ref="B110:B112" si="10">B109</f>
        <v xml:space="preserve">Rybackość </v>
      </c>
      <c r="C110" s="27"/>
      <c r="D110" s="38" t="s">
        <v>225</v>
      </c>
      <c r="E110" s="35">
        <v>3</v>
      </c>
      <c r="F110" s="27"/>
      <c r="G110" s="27"/>
      <c r="H110" s="27"/>
      <c r="I110" s="27"/>
      <c r="T110" s="4" t="s">
        <v>86</v>
      </c>
    </row>
    <row r="111" spans="1:22" ht="51.6" thickBot="1" x14ac:dyDescent="0.35">
      <c r="A111" s="25"/>
      <c r="B111" s="26" t="str">
        <f t="shared" si="10"/>
        <v xml:space="preserve">Rybackość </v>
      </c>
      <c r="C111" s="27"/>
      <c r="D111" s="38" t="s">
        <v>226</v>
      </c>
      <c r="E111" s="35">
        <v>1</v>
      </c>
      <c r="F111" s="27"/>
      <c r="G111" s="27"/>
      <c r="H111" s="27"/>
      <c r="I111" s="27"/>
      <c r="T111" s="4" t="s">
        <v>86</v>
      </c>
    </row>
    <row r="112" spans="1:22" ht="51.6" thickBot="1" x14ac:dyDescent="0.35">
      <c r="A112" s="19"/>
      <c r="B112" s="26" t="str">
        <f t="shared" si="10"/>
        <v xml:space="preserve">Rybackość </v>
      </c>
      <c r="C112" s="22"/>
      <c r="D112" s="38" t="s">
        <v>227</v>
      </c>
      <c r="E112" s="35">
        <v>0</v>
      </c>
      <c r="F112" s="22"/>
      <c r="G112" s="22"/>
      <c r="H112" s="22"/>
      <c r="I112" s="22"/>
      <c r="T112" s="4" t="s">
        <v>86</v>
      </c>
      <c r="V112" s="4" t="s">
        <v>228</v>
      </c>
    </row>
    <row r="113" spans="1:9" ht="82.2" thickBot="1" x14ac:dyDescent="0.35">
      <c r="A113" s="23"/>
      <c r="B113" s="15" t="s">
        <v>229</v>
      </c>
      <c r="C113" s="18" t="s">
        <v>230</v>
      </c>
      <c r="D113" s="38" t="s">
        <v>231</v>
      </c>
      <c r="E113" s="35">
        <v>2</v>
      </c>
      <c r="F113" s="18" t="s">
        <v>232</v>
      </c>
      <c r="G113" s="18"/>
      <c r="H113" s="73"/>
      <c r="I113" s="73" t="s">
        <v>27</v>
      </c>
    </row>
    <row r="114" spans="1:9" ht="51.6" thickBot="1" x14ac:dyDescent="0.35">
      <c r="A114" s="25"/>
      <c r="B114" s="26" t="str">
        <f>B113</f>
        <v>Realizacja zbiorowego interesu  </v>
      </c>
      <c r="C114" s="27"/>
      <c r="D114" s="38" t="s">
        <v>233</v>
      </c>
      <c r="E114" s="35">
        <v>1</v>
      </c>
      <c r="F114" s="27"/>
      <c r="G114" s="27"/>
      <c r="H114" s="27"/>
      <c r="I114" s="27"/>
    </row>
    <row r="115" spans="1:9" ht="15" thickBot="1" x14ac:dyDescent="0.35">
      <c r="A115" s="19"/>
      <c r="B115" s="20" t="str">
        <f>B114</f>
        <v>Realizacja zbiorowego interesu  </v>
      </c>
      <c r="C115" s="22"/>
      <c r="D115" s="38" t="s">
        <v>185</v>
      </c>
      <c r="E115" s="35">
        <v>0</v>
      </c>
      <c r="F115" s="22"/>
      <c r="G115" s="22"/>
      <c r="H115" s="22"/>
      <c r="I115" s="22"/>
    </row>
  </sheetData>
  <autoFilter ref="A2:V70"/>
  <mergeCells count="7">
    <mergeCell ref="F63:F64"/>
    <mergeCell ref="F25:F26"/>
    <mergeCell ref="F42:F45"/>
    <mergeCell ref="G42:G45"/>
    <mergeCell ref="F46:F48"/>
    <mergeCell ref="G46:G48"/>
    <mergeCell ref="F60:F61"/>
  </mergeCells>
  <pageMargins left="0.23622047244094491" right="0.23622047244094491" top="0.74803149606299213" bottom="0.74803149606299213" header="0.31496062992125984" footer="0.31496062992125984"/>
  <pageSetup paperSize="9" scale="71" fitToHeight="0" orientation="landscape" r:id="rId1"/>
  <headerFooter>
    <oddHeader xml:space="preserve">&amp;R&amp;"-,Kursywa"&amp;9Załącznik nr 1 do Regulaminu naboru
Akceptacja Regulaminu naboru przez SW w dn. 12.06.2025 r.
Załącznik nr 3 do uchwały nr VIII/2/25 z dn. 11.06.2025 r. Zarządu 
</oddHeader>
    <oddFooter>&amp;C&amp;P z &amp;N</oddFooter>
  </headerFooter>
  <rowBreaks count="13" manualBreakCount="13">
    <brk id="10" max="7" man="1"/>
    <brk id="17" max="7" man="1"/>
    <brk id="24" max="7" man="1"/>
    <brk id="28" max="16383" man="1"/>
    <brk id="35" max="16383" man="1"/>
    <brk id="41" max="16383" man="1"/>
    <brk id="50" max="16383" man="1"/>
    <brk id="52" max="16383" man="1"/>
    <brk id="56" max="16383" man="1"/>
    <brk id="59" max="16383" man="1"/>
    <brk id="65" max="16383" man="1"/>
    <brk id="102" max="7" man="1"/>
    <brk id="10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Kryteria rankingujące</vt:lpstr>
      <vt:lpstr>'Kryteria rankingujące'!Obszar_wydruku</vt:lpstr>
      <vt:lpstr>'Kryteria rankingujące'!Tytuły_wydruku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esnażyk</cp:lastModifiedBy>
  <cp:lastPrinted>2025-06-11T12:12:01Z</cp:lastPrinted>
  <dcterms:created xsi:type="dcterms:W3CDTF">2025-04-02T11:58:59Z</dcterms:created>
  <dcterms:modified xsi:type="dcterms:W3CDTF">2025-06-11T12:12:08Z</dcterms:modified>
</cp:coreProperties>
</file>